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990" windowHeight="9450" tabRatio="734" activeTab="0"/>
  </bookViews>
  <sheets>
    <sheet name="Бюджет 2016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0">'Бюджет 2016'!$13:$14</definedName>
  </definedNames>
  <calcPr fullCalcOnLoad="1"/>
</workbook>
</file>

<file path=xl/sharedStrings.xml><?xml version="1.0" encoding="utf-8"?>
<sst xmlns="http://schemas.openxmlformats.org/spreadsheetml/2006/main" count="566" uniqueCount="145">
  <si>
    <t>Наименование</t>
  </si>
  <si>
    <t>Итого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</si>
  <si>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формированию, исполнению бюджета городского поселения и контролю за исполнением данного бюджета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</si>
  <si>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владению, пользованию и распоряжением имуществом , находящимся в муниципальной собственности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</si>
  <si>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раницах населенных пунктов посления,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</si>
  <si>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в границах городского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</si>
  <si>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благоустройства территории поселения (включая освещение улиц, озеленение территории,установку указателей с наименованиями улиц и номерами домов, размещение и содержание малых архитектурных форм)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</si>
  <si>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организации досуга и обеспечения жителей городского поселения услугами организаций культуры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</si>
  <si>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</si>
  <si>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</si>
  <si>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</si>
  <si>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Сумма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</si>
  <si>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 по участию в предупреждении и ликвидации последствий чрезвычайных ситуаций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</si>
  <si>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осуществлению мероприятий по обеспечению безопасности людей на водных объектах, охране их жизни и здоровья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</si>
  <si>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граниуах населенных пунктов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</si>
  <si>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участию в профилактике терроризма и экстремизма, а также в минимизации и (или) ликвидации последствий проявления терроризма и экстемизма в границах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</si>
  <si>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</si>
  <si>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к решению Кондровской городской Думы</t>
  </si>
  <si>
    <t>МЕЖБЮДЖЕТНЫЕ ТРАНСФЕРТЫ,</t>
  </si>
  <si>
    <t>ВЫДЕЛЯЕМЫЕ ИЗ БЮДЖЕТА  ГОРОДСКОГО ПОСЕЛЕНИЯ</t>
  </si>
  <si>
    <t xml:space="preserve">«ГОРОД КОНДРОВО» НА ФИНАНСИРОВАНИЕ РАСХОДОВ, СВЯЗАННЫХ С ПЕРЕДАЧЕЙ ЧАСТИ ПОЛНОМОЧИЙ </t>
  </si>
  <si>
    <t>Приложение № 15</t>
  </si>
  <si>
    <t xml:space="preserve">              АДМИНИСТРАЦИИ МУНИЦИПАЛЬНОГО РАЙОНА «ДЗЕРЖИНСКИЙ РАЙОН» НА 2018 ГОД</t>
  </si>
  <si>
    <t>№ _____ от   22.12.2017 года</t>
  </si>
  <si>
    <t>Трансферты</t>
  </si>
  <si>
    <t>Бюджет: ГП "Город Кондрово"</t>
  </si>
  <si>
    <t>(рублей)</t>
  </si>
  <si>
    <t>Ведомство</t>
  </si>
  <si>
    <t>Подраздел</t>
  </si>
  <si>
    <t>Целевая статья</t>
  </si>
  <si>
    <t>Вид расхода</t>
  </si>
  <si>
    <t>КОСГУ</t>
  </si>
  <si>
    <t>Муниципальная программа "Развитие муниципального управления в городском поселении "Город Кондрово" на 2018-2022 годы"</t>
  </si>
  <si>
    <t>804</t>
  </si>
  <si>
    <t>0100</t>
  </si>
  <si>
    <t>1500010000</t>
  </si>
  <si>
    <t>540</t>
  </si>
  <si>
    <t>0104</t>
  </si>
  <si>
    <t>Центральный аппрат (Городское хозяйство)</t>
  </si>
  <si>
    <t>25 0 00 00300</t>
  </si>
  <si>
    <t xml:space="preserve">          Заработная плата</t>
  </si>
  <si>
    <t>121</t>
  </si>
  <si>
    <t>211</t>
  </si>
  <si>
    <t xml:space="preserve">          Начисления на выплаты по оплате труда</t>
  </si>
  <si>
    <t>129</t>
  </si>
  <si>
    <t>213</t>
  </si>
  <si>
    <t xml:space="preserve">        Прочая закупка товаров, работ и услуг для обеспечения государственных (муниципальных) нужд (Городское хозяйство)</t>
  </si>
  <si>
    <t>25 0 00 00400</t>
  </si>
  <si>
    <t xml:space="preserve">          Услуги связи</t>
  </si>
  <si>
    <t>244</t>
  </si>
  <si>
    <t>221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</si>
  <si>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</si>
  <si>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</si>
  <si>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</si>
  <si>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</si>
  <si>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Прочие расходы</t>
  </si>
  <si>
    <t>290</t>
  </si>
  <si>
    <t xml:space="preserve">          Увеличение стоимости основных средств</t>
  </si>
  <si>
    <t>310</t>
  </si>
  <si>
    <t xml:space="preserve">          Увеличение стоимости материальных запасов</t>
  </si>
  <si>
    <t>340</t>
  </si>
  <si>
    <t>0106</t>
  </si>
  <si>
    <t>Центральный аппрат (Финансовый отдел)</t>
  </si>
  <si>
    <t>0113</t>
  </si>
  <si>
    <t>25 0 00 92030</t>
  </si>
  <si>
    <t>831</t>
  </si>
  <si>
    <t>1003</t>
  </si>
  <si>
    <t>1500100000</t>
  </si>
  <si>
    <t xml:space="preserve">              Социальное обеспечение и иные выплаты населению</t>
  </si>
  <si>
    <t>3000000000</t>
  </si>
  <si>
    <t>300</t>
  </si>
  <si>
    <t xml:space="preserve">          Безвозмездные перечисления организациям, за исключением государственных и муниципальных организаций</t>
  </si>
  <si>
    <t>12 0 00 00000</t>
  </si>
  <si>
    <t>810</t>
  </si>
  <si>
    <t>242</t>
  </si>
  <si>
    <t>1500020000</t>
  </si>
  <si>
    <t>251</t>
  </si>
  <si>
    <t>МБУ "Автотранспортный отдел"</t>
  </si>
  <si>
    <t xml:space="preserve">        Прочая закупка товаров, работ и услуг для обеспечения государственных (муниципальных) нужд (МБУ "Автотранспортный отдел")</t>
  </si>
  <si>
    <t>Муниципальная программа "Развитие пассажирских перевозок на территории городского поселения "Город Кондрово" на 2018-2022 годы.</t>
  </si>
  <si>
    <t>0408</t>
  </si>
  <si>
    <t>1500060000</t>
  </si>
  <si>
    <t xml:space="preserve">    Транспорт</t>
  </si>
  <si>
    <t>31 0 00 00000</t>
  </si>
  <si>
    <t>Муниципальная программа "Развитие дорожного хозяйства городского поселения "Город Кондрово" на 2018-2022 годы."</t>
  </si>
  <si>
    <t>Подпрограмма "Совершенствование и развитие сети автомобильных дорог общего пользования местного значения городского поселения "Город Кондрово"</t>
  </si>
  <si>
    <t>0409</t>
  </si>
  <si>
    <t>1500040000</t>
  </si>
  <si>
    <t xml:space="preserve">    Дорожное хозяйство (дорожные фонды)</t>
  </si>
  <si>
    <t>03 1 00 00000</t>
  </si>
  <si>
    <t xml:space="preserve">          Работы, услуги по содержанию имущества </t>
  </si>
  <si>
    <t>0501</t>
  </si>
  <si>
    <t>1500050000</t>
  </si>
  <si>
    <t xml:space="preserve">    Жилищное хозяйство</t>
  </si>
  <si>
    <t>35 0 00 00000</t>
  </si>
  <si>
    <t>040 00 00000</t>
  </si>
  <si>
    <t>0502</t>
  </si>
  <si>
    <t>1500030000</t>
  </si>
  <si>
    <t xml:space="preserve">    Коммунальное хозяйство</t>
  </si>
  <si>
    <t xml:space="preserve">          Коммунальные услуги</t>
  </si>
  <si>
    <t>36 0 00 00000</t>
  </si>
  <si>
    <t>223</t>
  </si>
  <si>
    <t>04 0 00 00000</t>
  </si>
  <si>
    <t xml:space="preserve">          Безвозмездные перечисления государственным и муниципальным организациям</t>
  </si>
  <si>
    <t>241</t>
  </si>
  <si>
    <t>0503</t>
  </si>
  <si>
    <t>1500090000</t>
  </si>
  <si>
    <t xml:space="preserve">    Благоустройство</t>
  </si>
  <si>
    <t xml:space="preserve">      Уличное освещение в городском поселении "Город Кондрово"</t>
  </si>
  <si>
    <t>05 0 00 00010</t>
  </si>
  <si>
    <t>05 0 00 00020</t>
  </si>
  <si>
    <t>05 0 00 00030</t>
  </si>
  <si>
    <t>05 0 00 00040</t>
  </si>
  <si>
    <t>Муниципальная программа "Реализация проектов развития общественной инфраструктуры  городского поселения "Город Кондрово", основанных на местных инициативах</t>
  </si>
  <si>
    <t>0801</t>
  </si>
  <si>
    <t>1500070000</t>
  </si>
  <si>
    <t xml:space="preserve">          Безвозмездные перечисления государственным и муниципальным организациям (МБУК)</t>
  </si>
  <si>
    <t>10 1 00 00000</t>
  </si>
  <si>
    <t>611</t>
  </si>
  <si>
    <t>111</t>
  </si>
  <si>
    <t>119</t>
  </si>
  <si>
    <t xml:space="preserve">          Услуги по содержанию имущества</t>
  </si>
  <si>
    <t xml:space="preserve">  Учреждение: Муниципальное казенное учреждение "Детский центр хореографического творчества "НЕПОСЕДЫ"</t>
  </si>
  <si>
    <t>1101</t>
  </si>
  <si>
    <t>1500080000</t>
  </si>
  <si>
    <t xml:space="preserve">  Учреждение: Муниципальное казенное учреждение спортивной направленности "Спорт"</t>
  </si>
  <si>
    <t>11 0 00 00000</t>
  </si>
  <si>
    <t xml:space="preserve">          Транспортные услуги</t>
  </si>
  <si>
    <t>222</t>
  </si>
  <si>
    <t>0309</t>
  </si>
  <si>
    <t>1500012000</t>
  </si>
  <si>
    <t xml:space="preserve">                Иные закупки товаров, работ и услуг для обеспечения государственных (муниципальных) нужд</t>
  </si>
  <si>
    <t>0210000000</t>
  </si>
  <si>
    <t>240</t>
  </si>
  <si>
    <t>1500013000</t>
  </si>
  <si>
    <t>0230000000</t>
  </si>
  <si>
    <t>1500014000</t>
  </si>
  <si>
    <t>0250000000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</si>
  <si>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границах населенных пунктов городского поселения</t>
  </si>
  <si>
    <t>0310</t>
  </si>
  <si>
    <t>1500015000</t>
  </si>
  <si>
    <t>0200000000</t>
  </si>
  <si>
    <t>0314</t>
  </si>
  <si>
    <t>1500016000</t>
  </si>
  <si>
    <t>0240000000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</si>
</sst>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2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21" borderId="0">
      <alignment/>
      <protection/>
    </xf>
    <xf numFmtId="0" fontId="39" fillId="22" borderId="0">
      <alignment/>
      <protection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wrapText="1"/>
      <protection/>
    </xf>
    <xf numFmtId="0" fontId="39" fillId="0" borderId="0">
      <alignment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wrapText="1"/>
      <protection/>
    </xf>
    <xf numFmtId="0" fontId="39" fillId="21" borderId="3">
      <alignment/>
      <protection/>
    </xf>
    <xf numFmtId="0" fontId="39" fillId="0" borderId="0">
      <alignment horizontal="right"/>
      <protection/>
    </xf>
    <xf numFmtId="0" fontId="39" fillId="0" borderId="1">
      <alignment horizontal="center" vertical="center" wrapText="1"/>
      <protection/>
    </xf>
    <xf numFmtId="0" fontId="39" fillId="22" borderId="3">
      <alignment/>
      <protection/>
    </xf>
    <xf numFmtId="0" fontId="39" fillId="0" borderId="1">
      <alignment horizontal="center" vertical="center" shrinkToFit="1"/>
      <protection/>
    </xf>
    <xf numFmtId="0" fontId="39" fillId="0" borderId="1">
      <alignment horizontal="center" vertical="center" wrapText="1"/>
      <protection/>
    </xf>
    <xf numFmtId="0" fontId="39" fillId="21" borderId="4">
      <alignment/>
      <protection/>
    </xf>
    <xf numFmtId="0" fontId="39" fillId="0" borderId="2">
      <alignment/>
      <protection/>
    </xf>
    <xf numFmtId="0" fontId="37" fillId="0" borderId="1">
      <alignment horizontal="left"/>
      <protection/>
    </xf>
    <xf numFmtId="0" fontId="39" fillId="0" borderId="1">
      <alignment horizontal="center" vertical="center" shrinkToFit="1"/>
      <protection/>
    </xf>
    <xf numFmtId="0" fontId="39" fillId="21" borderId="5">
      <alignment/>
      <protection/>
    </xf>
    <xf numFmtId="0" fontId="39" fillId="22" borderId="4">
      <alignment/>
      <protection/>
    </xf>
    <xf numFmtId="0" fontId="39" fillId="0" borderId="4">
      <alignment/>
      <protection/>
    </xf>
    <xf numFmtId="0" fontId="37" fillId="0" borderId="1">
      <alignment horizontal="left"/>
      <protection/>
    </xf>
    <xf numFmtId="0" fontId="39" fillId="0" borderId="0">
      <alignment horizontal="left" wrapText="1"/>
      <protection/>
    </xf>
    <xf numFmtId="4" fontId="37" fillId="23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0" fontId="39" fillId="22" borderId="5">
      <alignment/>
      <protection/>
    </xf>
    <xf numFmtId="0" fontId="39" fillId="0" borderId="0">
      <alignment/>
      <protection/>
    </xf>
    <xf numFmtId="0" fontId="39" fillId="0" borderId="4">
      <alignment/>
      <protection/>
    </xf>
    <xf numFmtId="0" fontId="40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0">
      <alignment wrapText="1"/>
      <protection/>
    </xf>
    <xf numFmtId="49" fontId="39" fillId="0" borderId="1">
      <alignment horizontal="left" vertical="top" wrapText="1"/>
      <protection/>
    </xf>
    <xf numFmtId="0" fontId="39" fillId="0" borderId="0">
      <alignment horizontal="right"/>
      <protection/>
    </xf>
    <xf numFmtId="4" fontId="39" fillId="24" borderId="1">
      <alignment horizontal="right" vertical="top" shrinkToFit="1"/>
      <protection/>
    </xf>
    <xf numFmtId="0" fontId="39" fillId="0" borderId="2">
      <alignment/>
      <protection/>
    </xf>
    <xf numFmtId="0" fontId="39" fillId="22" borderId="5">
      <alignment horizontal="center"/>
      <protection/>
    </xf>
    <xf numFmtId="49" fontId="39" fillId="0" borderId="1">
      <alignment horizontal="left" vertical="top" wrapText="1"/>
      <protection/>
    </xf>
    <xf numFmtId="0" fontId="39" fillId="22" borderId="0">
      <alignment horizontal="center"/>
      <protection/>
    </xf>
    <xf numFmtId="49" fontId="37" fillId="0" borderId="1">
      <alignment horizontal="left" vertical="top" wrapText="1"/>
      <protection/>
    </xf>
    <xf numFmtId="4" fontId="39" fillId="0" borderId="1">
      <alignment horizontal="right" vertical="top" shrinkToFit="1"/>
      <protection/>
    </xf>
    <xf numFmtId="4" fontId="39" fillId="24" borderId="1">
      <alignment horizontal="right" vertical="top" shrinkToFit="1"/>
      <protection/>
    </xf>
    <xf numFmtId="49" fontId="37" fillId="0" borderId="1">
      <alignment horizontal="left" vertical="top" wrapText="1"/>
      <protection/>
    </xf>
    <xf numFmtId="4" fontId="39" fillId="0" borderId="1">
      <alignment horizontal="right" vertical="top" shrinkToFit="1"/>
      <protection/>
    </xf>
    <xf numFmtId="0" fontId="39" fillId="22" borderId="0">
      <alignment horizontal="left"/>
      <protection/>
    </xf>
    <xf numFmtId="4" fontId="39" fillId="0" borderId="2">
      <alignment horizontal="right" shrinkToFit="1"/>
      <protection/>
    </xf>
    <xf numFmtId="4" fontId="39" fillId="0" borderId="0">
      <alignment horizontal="right" shrinkToFit="1"/>
      <protection/>
    </xf>
    <xf numFmtId="0" fontId="39" fillId="22" borderId="4">
      <alignment horizontal="center"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1" fillId="31" borderId="6" applyNumberFormat="0" applyAlignment="0" applyProtection="0"/>
    <xf numFmtId="0" fontId="42" fillId="32" borderId="7" applyNumberFormat="0" applyAlignment="0" applyProtection="0"/>
    <xf numFmtId="0" fontId="43" fillId="32" borderId="6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3" borderId="12" applyNumberFormat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2" fillId="0" borderId="0">
      <alignment/>
      <protection/>
    </xf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36" borderId="13" applyNumberFormat="0" applyFont="0" applyAlignment="0" applyProtection="0"/>
    <xf numFmtId="9" fontId="35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37" borderId="0" applyNumberFormat="0" applyBorder="0" applyAlignment="0" applyProtection="0"/>
  </cellStyleXfs>
  <cellXfs count="8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9" fillId="38" borderId="0" xfId="0" applyFont="1" applyFill="1" applyAlignment="1">
      <alignment/>
    </xf>
    <xf numFmtId="0" fontId="56" fillId="38" borderId="1" xfId="0" applyFont="1" applyFill="1" applyBorder="1" applyAlignment="1">
      <alignment horizontal="center" vertical="center" shrinkToFit="1"/>
    </xf>
    <xf numFmtId="49" fontId="57" fillId="38" borderId="1" xfId="0" applyNumberFormat="1" applyFont="1" applyFill="1" applyBorder="1" applyAlignment="1">
      <alignment horizontal="left" vertical="center" wrapText="1"/>
    </xf>
    <xf numFmtId="0" fontId="39" fillId="38" borderId="0" xfId="0" applyFont="1" applyFill="1" applyBorder="1" applyAlignment="1">
      <alignment/>
    </xf>
    <xf numFmtId="3" fontId="56" fillId="38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/>
    </xf>
    <xf numFmtId="49" fontId="58" fillId="38" borderId="1" xfId="0" applyNumberFormat="1" applyFont="1" applyFill="1" applyBorder="1" applyAlignment="1">
      <alignment horizontal="left" vertical="center" wrapText="1"/>
    </xf>
    <xf numFmtId="3" fontId="58" fillId="38" borderId="1" xfId="0" applyNumberFormat="1" applyFont="1" applyFill="1" applyBorder="1" applyAlignment="1">
      <alignment horizontal="center" vertical="center" shrinkToFit="1"/>
    </xf>
    <xf numFmtId="0" fontId="59" fillId="38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7" fillId="38" borderId="0" xfId="0" applyFont="1" applyFill="1" applyBorder="1" applyAlignment="1">
      <alignment/>
    </xf>
    <xf numFmtId="0" fontId="37" fillId="38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56" fillId="38" borderId="15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 horizontal="center" vertical="center" wrapText="1"/>
    </xf>
    <xf numFmtId="0" fontId="9" fillId="2" borderId="0" xfId="0" applyFont="1" applyAlignment="1" applyProtection="1">
      <alignment/>
      <protection locked="0"/>
    </xf>
    <xf numFmtId="0" fontId="56" fillId="0" borderId="16" xfId="37" applyNumberFormat="1" applyFont="1" applyFill="1" applyBorder="1" applyProtection="1">
      <alignment horizontal="center" vertical="center" wrapText="1"/>
      <protection locked="0"/>
    </xf>
    <xf numFmtId="0" fontId="56" fillId="0" borderId="16" xfId="37" applyNumberFormat="1" applyFont="1" applyFill="1" applyBorder="1" applyAlignment="1" applyProtection="1">
      <alignment horizontal="center" vertical="center" wrapText="1"/>
      <protection locked="0"/>
    </xf>
    <xf numFmtId="0" fontId="56" fillId="0" borderId="16" xfId="64" applyNumberFormat="1" applyFont="1" applyFill="1" applyBorder="1" applyAlignment="1" applyProtection="1">
      <alignment horizontal="center" vertical="center" shrinkToFit="1"/>
      <protection/>
    </xf>
    <xf numFmtId="49" fontId="58" fillId="39" borderId="16" xfId="0" applyNumberFormat="1" applyFont="1" applyFill="1" applyBorder="1" applyAlignment="1">
      <alignment vertical="center" wrapText="1"/>
    </xf>
    <xf numFmtId="49" fontId="56" fillId="40" borderId="16" xfId="0" applyNumberFormat="1" applyFont="1" applyFill="1" applyBorder="1" applyAlignment="1">
      <alignment horizontal="left" vertical="center" wrapText="1"/>
    </xf>
    <xf numFmtId="49" fontId="56" fillId="40" borderId="16" xfId="0" applyNumberFormat="1" applyFont="1" applyFill="1" applyBorder="1" applyAlignment="1">
      <alignment horizontal="center" vertical="center" wrapText="1"/>
    </xf>
    <xf numFmtId="0" fontId="56" fillId="40" borderId="16" xfId="64" applyNumberFormat="1" applyFont="1" applyFill="1" applyBorder="1" applyAlignment="1" applyProtection="1">
      <alignment horizontal="center" vertical="center" shrinkToFit="1"/>
      <protection/>
    </xf>
    <xf numFmtId="4" fontId="56" fillId="40" borderId="16" xfId="64" applyNumberFormat="1" applyFont="1" applyFill="1" applyBorder="1" applyAlignment="1" applyProtection="1">
      <alignment horizontal="center" vertical="center" shrinkToFit="1"/>
      <protection/>
    </xf>
    <xf numFmtId="49" fontId="56" fillId="0" borderId="16" xfId="0" applyNumberFormat="1" applyFont="1" applyFill="1" applyBorder="1" applyAlignment="1">
      <alignment horizontal="left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" fontId="56" fillId="0" borderId="16" xfId="64" applyNumberFormat="1" applyFont="1" applyFill="1" applyBorder="1" applyAlignment="1" applyProtection="1">
      <alignment horizontal="center" vertical="center" shrinkToFit="1"/>
      <protection/>
    </xf>
    <xf numFmtId="49" fontId="56" fillId="0" borderId="16" xfId="78" applyNumberFormat="1" applyFont="1" applyFill="1" applyBorder="1" applyAlignment="1" applyProtection="1">
      <alignment horizontal="left" vertical="top" wrapText="1"/>
      <protection/>
    </xf>
    <xf numFmtId="49" fontId="56" fillId="0" borderId="16" xfId="78" applyNumberFormat="1" applyFont="1" applyFill="1" applyBorder="1" applyAlignment="1" applyProtection="1">
      <alignment horizontal="center" vertical="top" wrapText="1"/>
      <protection/>
    </xf>
    <xf numFmtId="4" fontId="56" fillId="0" borderId="16" xfId="80" applyNumberFormat="1" applyFont="1" applyFill="1" applyBorder="1" applyAlignment="1" applyProtection="1">
      <alignment horizontal="center" vertical="top" shrinkToFit="1"/>
      <protection/>
    </xf>
    <xf numFmtId="0" fontId="10" fillId="2" borderId="0" xfId="0" applyFont="1" applyAlignment="1" applyProtection="1">
      <alignment/>
      <protection locked="0"/>
    </xf>
    <xf numFmtId="49" fontId="57" fillId="0" borderId="16" xfId="78" applyNumberFormat="1" applyFont="1" applyFill="1" applyBorder="1" applyAlignment="1" applyProtection="1">
      <alignment horizontal="left" vertical="top" wrapText="1"/>
      <protection/>
    </xf>
    <xf numFmtId="49" fontId="57" fillId="0" borderId="16" xfId="78" applyNumberFormat="1" applyFont="1" applyFill="1" applyBorder="1" applyAlignment="1" applyProtection="1">
      <alignment horizontal="center" vertical="top" wrapText="1"/>
      <protection/>
    </xf>
    <xf numFmtId="4" fontId="57" fillId="0" borderId="16" xfId="86" applyNumberFormat="1" applyFont="1" applyFill="1" applyBorder="1" applyAlignment="1" applyProtection="1">
      <alignment horizontal="center" vertical="top" shrinkToFit="1"/>
      <protection/>
    </xf>
    <xf numFmtId="4" fontId="56" fillId="0" borderId="16" xfId="86" applyNumberFormat="1" applyFont="1" applyFill="1" applyBorder="1" applyAlignment="1" applyProtection="1">
      <alignment horizontal="center" vertical="center" wrapText="1" shrinkToFit="1"/>
      <protection/>
    </xf>
    <xf numFmtId="3" fontId="56" fillId="0" borderId="16" xfId="0" applyNumberFormat="1" applyFont="1" applyFill="1" applyBorder="1" applyAlignment="1">
      <alignment horizontal="center" vertical="center" shrinkToFit="1"/>
    </xf>
    <xf numFmtId="4" fontId="56" fillId="0" borderId="16" xfId="86" applyNumberFormat="1" applyFont="1" applyFill="1" applyBorder="1" applyAlignment="1" applyProtection="1">
      <alignment horizontal="center" vertical="center" shrinkToFit="1"/>
      <protection/>
    </xf>
    <xf numFmtId="49" fontId="57" fillId="38" borderId="17" xfId="0" applyNumberFormat="1" applyFont="1" applyFill="1" applyBorder="1" applyAlignment="1">
      <alignment horizontal="left" vertical="center" wrapText="1"/>
    </xf>
    <xf numFmtId="49" fontId="57" fillId="38" borderId="17" xfId="0" applyNumberFormat="1" applyFont="1" applyFill="1" applyBorder="1" applyAlignment="1">
      <alignment horizontal="center" vertical="center" wrapText="1"/>
    </xf>
    <xf numFmtId="3" fontId="57" fillId="38" borderId="17" xfId="0" applyNumberFormat="1" applyFont="1" applyFill="1" applyBorder="1" applyAlignment="1">
      <alignment horizontal="center" vertical="center" shrinkToFit="1"/>
    </xf>
    <xf numFmtId="4" fontId="57" fillId="0" borderId="18" xfId="86" applyNumberFormat="1" applyFont="1" applyFill="1" applyBorder="1" applyAlignment="1" applyProtection="1">
      <alignment horizontal="center" vertical="center" shrinkToFit="1"/>
      <protection/>
    </xf>
    <xf numFmtId="49" fontId="57" fillId="0" borderId="1" xfId="79" applyNumberFormat="1" applyFont="1" applyProtection="1">
      <alignment horizontal="left" vertical="top" wrapText="1"/>
      <protection/>
    </xf>
    <xf numFmtId="49" fontId="57" fillId="0" borderId="1" xfId="79" applyNumberFormat="1" applyFont="1" applyAlignment="1" applyProtection="1">
      <alignment horizontal="center" vertical="top" wrapText="1"/>
      <protection/>
    </xf>
    <xf numFmtId="49" fontId="56" fillId="39" borderId="16" xfId="0" applyNumberFormat="1" applyFont="1" applyFill="1" applyBorder="1" applyAlignment="1">
      <alignment vertical="center" wrapText="1"/>
    </xf>
    <xf numFmtId="4" fontId="56" fillId="40" borderId="16" xfId="86" applyNumberFormat="1" applyFont="1" applyFill="1" applyBorder="1" applyAlignment="1" applyProtection="1">
      <alignment horizontal="center" vertical="center" shrinkToFit="1"/>
      <protection/>
    </xf>
    <xf numFmtId="4" fontId="56" fillId="0" borderId="16" xfId="80" applyNumberFormat="1" applyFont="1" applyFill="1" applyBorder="1" applyAlignment="1" applyProtection="1">
      <alignment horizontal="center" vertical="center" wrapText="1" shrinkToFit="1"/>
      <protection/>
    </xf>
    <xf numFmtId="3" fontId="56" fillId="40" borderId="16" xfId="0" applyNumberFormat="1" applyFont="1" applyFill="1" applyBorder="1" applyAlignment="1">
      <alignment horizontal="center" vertical="center" shrinkToFit="1"/>
    </xf>
    <xf numFmtId="4" fontId="57" fillId="0" borderId="16" xfId="80" applyNumberFormat="1" applyFont="1" applyFill="1" applyBorder="1" applyAlignment="1" applyProtection="1">
      <alignment horizontal="center" vertical="top" shrinkToFit="1"/>
      <protection/>
    </xf>
    <xf numFmtId="4" fontId="56" fillId="40" borderId="16" xfId="86" applyNumberFormat="1" applyFont="1" applyFill="1" applyBorder="1" applyAlignment="1" applyProtection="1">
      <alignment horizontal="center" vertical="center" wrapText="1" shrinkToFit="1"/>
      <protection/>
    </xf>
    <xf numFmtId="4" fontId="56" fillId="0" borderId="16" xfId="86" applyNumberFormat="1" applyFont="1" applyFill="1" applyBorder="1" applyAlignment="1" applyProtection="1">
      <alignment horizontal="center" vertical="top" shrinkToFit="1"/>
      <protection/>
    </xf>
    <xf numFmtId="49" fontId="57" fillId="0" borderId="16" xfId="79" applyNumberFormat="1" applyFont="1" applyBorder="1" applyAlignment="1" applyProtection="1">
      <alignment horizontal="left" vertical="top" wrapText="1"/>
      <protection/>
    </xf>
    <xf numFmtId="49" fontId="57" fillId="0" borderId="16" xfId="79" applyNumberFormat="1" applyFont="1" applyBorder="1" applyAlignment="1" applyProtection="1">
      <alignment horizontal="center" vertical="top" wrapText="1"/>
      <protection/>
    </xf>
    <xf numFmtId="49" fontId="57" fillId="40" borderId="16" xfId="78" applyNumberFormat="1" applyFont="1" applyFill="1" applyBorder="1" applyAlignment="1" applyProtection="1">
      <alignment horizontal="center" vertical="top" wrapText="1"/>
      <protection/>
    </xf>
    <xf numFmtId="49" fontId="56" fillId="39" borderId="1" xfId="0" applyNumberFormat="1" applyFont="1" applyFill="1" applyBorder="1" applyAlignment="1">
      <alignment vertical="center" wrapText="1"/>
    </xf>
    <xf numFmtId="49" fontId="56" fillId="40" borderId="1" xfId="0" applyNumberFormat="1" applyFont="1" applyFill="1" applyBorder="1" applyAlignment="1">
      <alignment horizontal="left" vertical="center" wrapText="1"/>
    </xf>
    <xf numFmtId="49" fontId="56" fillId="40" borderId="1" xfId="0" applyNumberFormat="1" applyFont="1" applyFill="1" applyBorder="1" applyAlignment="1">
      <alignment horizontal="center" vertical="center" wrapText="1"/>
    </xf>
    <xf numFmtId="49" fontId="57" fillId="38" borderId="1" xfId="0" applyNumberFormat="1" applyFont="1" applyFill="1" applyBorder="1" applyAlignment="1">
      <alignment horizontal="center" vertical="center" wrapText="1"/>
    </xf>
    <xf numFmtId="4" fontId="57" fillId="0" borderId="16" xfId="86" applyNumberFormat="1" applyFont="1" applyFill="1" applyBorder="1" applyAlignment="1" applyProtection="1">
      <alignment horizontal="center" vertical="center" shrinkToFit="1"/>
      <protection/>
    </xf>
    <xf numFmtId="49" fontId="57" fillId="0" borderId="19" xfId="78" applyNumberFormat="1" applyFont="1" applyFill="1" applyBorder="1" applyAlignment="1" applyProtection="1">
      <alignment horizontal="center" vertical="top" wrapText="1"/>
      <protection/>
    </xf>
    <xf numFmtId="4" fontId="57" fillId="0" borderId="19" xfId="86" applyNumberFormat="1" applyFont="1" applyFill="1" applyBorder="1" applyAlignment="1" applyProtection="1">
      <alignment horizontal="center" vertical="center" shrinkToFit="1"/>
      <protection/>
    </xf>
    <xf numFmtId="49" fontId="57" fillId="40" borderId="19" xfId="78" applyNumberFormat="1" applyFont="1" applyFill="1" applyBorder="1" applyAlignment="1" applyProtection="1">
      <alignment horizontal="center" vertical="top" wrapText="1"/>
      <protection/>
    </xf>
    <xf numFmtId="4" fontId="56" fillId="40" borderId="19" xfId="86" applyNumberFormat="1" applyFont="1" applyFill="1" applyBorder="1" applyAlignment="1" applyProtection="1">
      <alignment horizontal="center" vertical="center" shrinkToFit="1"/>
      <protection/>
    </xf>
    <xf numFmtId="0" fontId="56" fillId="40" borderId="16" xfId="68" applyNumberFormat="1" applyFont="1" applyFill="1" applyBorder="1" applyAlignment="1" applyProtection="1">
      <alignment horizontal="left"/>
      <protection/>
    </xf>
    <xf numFmtId="0" fontId="56" fillId="40" borderId="16" xfId="68" applyNumberFormat="1" applyFont="1" applyFill="1" applyBorder="1" applyAlignment="1" applyProtection="1">
      <alignment horizontal="center"/>
      <protection/>
    </xf>
    <xf numFmtId="3" fontId="56" fillId="40" borderId="16" xfId="70" applyNumberFormat="1" applyFont="1" applyFill="1" applyBorder="1" applyAlignment="1" applyProtection="1">
      <alignment horizontal="center" vertical="top" shrinkToFit="1"/>
      <protection/>
    </xf>
    <xf numFmtId="0" fontId="57" fillId="0" borderId="0" xfId="74" applyNumberFormat="1" applyFont="1" applyProtection="1">
      <alignment/>
      <protection/>
    </xf>
    <xf numFmtId="0" fontId="57" fillId="0" borderId="0" xfId="74" applyNumberFormat="1" applyFont="1" applyAlignment="1" applyProtection="1">
      <alignment horizontal="center"/>
      <protection/>
    </xf>
    <xf numFmtId="0" fontId="9" fillId="2" borderId="0" xfId="0" applyFont="1" applyAlignment="1" applyProtection="1">
      <alignment horizontal="center"/>
      <protection locked="0"/>
    </xf>
    <xf numFmtId="0" fontId="56" fillId="0" borderId="0" xfId="50" applyNumberFormat="1" applyFont="1" applyBorder="1" applyAlignment="1" applyProtection="1">
      <alignment horizontal="center" wrapText="1"/>
      <protection locked="0"/>
    </xf>
    <xf numFmtId="0" fontId="57" fillId="0" borderId="0" xfId="52" applyNumberFormat="1" applyFont="1" applyBorder="1" applyAlignment="1" applyProtection="1">
      <alignment horizontal="center"/>
      <protection locked="0"/>
    </xf>
    <xf numFmtId="0" fontId="57" fillId="0" borderId="0" xfId="52" applyFont="1" applyBorder="1" applyAlignment="1">
      <alignment horizontal="center"/>
      <protection/>
    </xf>
    <xf numFmtId="0" fontId="57" fillId="0" borderId="0" xfId="54" applyNumberFormat="1" applyFont="1" applyBorder="1" applyAlignment="1" applyProtection="1">
      <alignment wrapText="1"/>
      <protection locked="0"/>
    </xf>
    <xf numFmtId="0" fontId="57" fillId="21" borderId="0" xfId="56" applyNumberFormat="1" applyFont="1" applyBorder="1" applyAlignment="1" applyProtection="1">
      <alignment horizontal="right"/>
      <protection locked="0"/>
    </xf>
    <xf numFmtId="0" fontId="57" fillId="21" borderId="0" xfId="56" applyFont="1" applyBorder="1" applyAlignment="1">
      <alignment horizontal="right"/>
      <protection/>
    </xf>
    <xf numFmtId="0" fontId="56" fillId="0" borderId="0" xfId="76" applyNumberFormat="1" applyFont="1" applyBorder="1" applyAlignment="1" applyProtection="1">
      <alignment horizontal="left" wrapText="1"/>
      <protection locked="0"/>
    </xf>
    <xf numFmtId="0" fontId="56" fillId="0" borderId="0" xfId="76" applyNumberFormat="1" applyFont="1" applyAlignment="1" applyProtection="1">
      <alignment horizontal="left" wrapText="1"/>
      <protection/>
    </xf>
    <xf numFmtId="0" fontId="56" fillId="0" borderId="0" xfId="76" applyNumberFormat="1" applyFont="1" applyBorder="1" applyAlignment="1" applyProtection="1">
      <alignment horizontal="center" wrapText="1"/>
      <protection locked="0"/>
    </xf>
    <xf numFmtId="0" fontId="56" fillId="0" borderId="0" xfId="76" applyNumberFormat="1" applyFont="1" applyAlignment="1" applyProtection="1">
      <alignment horizont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9" xfId="35"/>
    <cellStyle name="st30" xfId="36"/>
    <cellStyle name="st32" xfId="37"/>
    <cellStyle name="st33" xfId="38"/>
    <cellStyle name="st34" xfId="39"/>
    <cellStyle name="style0" xfId="40"/>
    <cellStyle name="style0 2" xfId="41"/>
    <cellStyle name="td" xfId="42"/>
    <cellStyle name="td 2" xfId="43"/>
    <cellStyle name="tr" xfId="44"/>
    <cellStyle name="xl21" xfId="45"/>
    <cellStyle name="xl21 2" xfId="46"/>
    <cellStyle name="xl22" xfId="47"/>
    <cellStyle name="xl23" xfId="48"/>
    <cellStyle name="xl23 2" xfId="49"/>
    <cellStyle name="xl24" xfId="50"/>
    <cellStyle name="xl24 2" xfId="51"/>
    <cellStyle name="xl25" xfId="52"/>
    <cellStyle name="xl25 2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6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55;&#1088;&#1080;&#1083;&#1086;&#1078;&#1077;&#1085;&#1080;&#1077;%202%20(&#1088;&#1072;&#1089;&#1093;&#1086;&#1076;&#1099;%20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2;&#1041;&#1059;&#1050;%20(&#1076;&#1077;&#1087;&#1091;&#1090;&#1072;&#1090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3;&#1045;&#1055;&#1054;&#1057;&#1045;&#1044;&#1067;%20(&#1076;&#1077;&#1087;&#1091;&#1090;&#1072;&#1090;&#109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7;&#1055;&#1054;&#1056;&#1058;%20(&#1076;&#1077;&#1087;&#1091;&#1090;&#1072;&#1090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8"/>
      <sheetName val="Городская Управа"/>
      <sheetName val="Трансферты"/>
      <sheetName val="Дороги"/>
      <sheetName val="Жилищное хозяйство"/>
      <sheetName val="Благоустроуство"/>
      <sheetName val="СПОРТ"/>
      <sheetName val="МБУК"/>
      <sheetName val="НЕПОСЕДЫ"/>
    </sheetNames>
    <sheetDataSet>
      <sheetData sheetId="3">
        <row r="9">
          <cell r="C9">
            <v>9500000</v>
          </cell>
        </row>
        <row r="13">
          <cell r="C13">
            <v>7000000</v>
          </cell>
        </row>
        <row r="18">
          <cell r="C18">
            <v>0</v>
          </cell>
        </row>
      </sheetData>
      <sheetData sheetId="4">
        <row r="3">
          <cell r="C3">
            <v>500000</v>
          </cell>
        </row>
        <row r="5">
          <cell r="C5">
            <v>326000</v>
          </cell>
        </row>
        <row r="6">
          <cell r="C6">
            <v>295000</v>
          </cell>
        </row>
        <row r="7">
          <cell r="C7">
            <v>800000</v>
          </cell>
        </row>
        <row r="8">
          <cell r="C8">
            <v>3800000</v>
          </cell>
        </row>
        <row r="9">
          <cell r="C9">
            <v>150000</v>
          </cell>
        </row>
        <row r="14">
          <cell r="C14">
            <v>0</v>
          </cell>
        </row>
        <row r="16">
          <cell r="C16">
            <v>500000</v>
          </cell>
        </row>
        <row r="17">
          <cell r="C17">
            <v>0</v>
          </cell>
        </row>
        <row r="18">
          <cell r="C18">
            <v>500000</v>
          </cell>
        </row>
        <row r="19">
          <cell r="C19">
            <v>180000</v>
          </cell>
        </row>
        <row r="20">
          <cell r="C20">
            <v>1000000</v>
          </cell>
        </row>
      </sheetData>
      <sheetData sheetId="5">
        <row r="2">
          <cell r="C2">
            <v>3000000</v>
          </cell>
        </row>
        <row r="3">
          <cell r="C3">
            <v>7000000</v>
          </cell>
        </row>
        <row r="4">
          <cell r="C4">
            <v>600000</v>
          </cell>
        </row>
        <row r="5">
          <cell r="C5">
            <v>800000</v>
          </cell>
        </row>
        <row r="6">
          <cell r="C6">
            <v>4358000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."/>
      <sheetName val="МБУК"/>
      <sheetName val="МБУК (внебюджет)"/>
      <sheetName val="Смета"/>
    </sheetNames>
    <sheetDataSet>
      <sheetData sheetId="3">
        <row r="6">
          <cell r="C6">
            <v>5870000</v>
          </cell>
        </row>
        <row r="7">
          <cell r="C7">
            <v>1770000</v>
          </cell>
        </row>
        <row r="8">
          <cell r="C8">
            <v>60000</v>
          </cell>
        </row>
        <row r="9">
          <cell r="C9">
            <v>1643000</v>
          </cell>
        </row>
        <row r="10">
          <cell r="C10">
            <v>117000</v>
          </cell>
        </row>
        <row r="11">
          <cell r="C11">
            <v>60000</v>
          </cell>
        </row>
        <row r="12">
          <cell r="C12">
            <v>250000</v>
          </cell>
        </row>
        <row r="13">
          <cell r="C13">
            <v>100000</v>
          </cell>
        </row>
        <row r="14">
          <cell r="C14">
            <v>130000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ПОСЕДЫ"/>
      <sheetName val="Смета"/>
    </sheetNames>
    <sheetDataSet>
      <sheetData sheetId="1">
        <row r="6">
          <cell r="C6">
            <v>2040000</v>
          </cell>
        </row>
        <row r="7">
          <cell r="C7">
            <v>617000</v>
          </cell>
        </row>
        <row r="8">
          <cell r="C8">
            <v>31000</v>
          </cell>
        </row>
        <row r="9">
          <cell r="C9">
            <v>30000</v>
          </cell>
        </row>
        <row r="10">
          <cell r="C10">
            <v>3000</v>
          </cell>
        </row>
        <row r="11">
          <cell r="C11">
            <v>54000</v>
          </cell>
        </row>
        <row r="12">
          <cell r="C12">
            <v>120000</v>
          </cell>
        </row>
        <row r="13">
          <cell r="C13">
            <v>60000</v>
          </cell>
        </row>
        <row r="14">
          <cell r="C14">
            <v>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"/>
      <sheetName val="Смета"/>
    </sheetNames>
    <sheetDataSet>
      <sheetData sheetId="1">
        <row r="6">
          <cell r="C6">
            <v>3442000</v>
          </cell>
        </row>
        <row r="7">
          <cell r="C7">
            <v>1040000</v>
          </cell>
        </row>
        <row r="8">
          <cell r="C8">
            <v>29000</v>
          </cell>
        </row>
        <row r="9">
          <cell r="C9">
            <v>221000</v>
          </cell>
        </row>
        <row r="10">
          <cell r="C10">
            <v>580000</v>
          </cell>
        </row>
        <row r="11">
          <cell r="C11">
            <v>250000</v>
          </cell>
        </row>
        <row r="12">
          <cell r="C12">
            <v>568000</v>
          </cell>
        </row>
        <row r="13">
          <cell r="C13">
            <v>250000</v>
          </cell>
        </row>
        <row r="14">
          <cell r="C14">
            <v>60000</v>
          </cell>
        </row>
        <row r="15">
          <cell r="C15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tabSelected="1" zoomScalePageLayoutView="0" workbookViewId="0" topLeftCell="A1">
      <pane ySplit="14" topLeftCell="A22" activePane="bottomLeft" state="frozen"/>
      <selection pane="topLeft" activeCell="D15" sqref="D15:D16"/>
      <selection pane="bottomLeft" activeCell="F22" sqref="F22"/>
    </sheetView>
  </sheetViews>
  <sheetFormatPr defaultColWidth="9.140625" defaultRowHeight="12.75"/>
  <cols>
    <col min="1" max="1" width="111.421875" style="0" customWidth="1"/>
    <col min="2" max="2" width="23.28125" style="0" customWidth="1"/>
    <col min="3" max="3" width="1.7109375" style="0" customWidth="1"/>
    <col min="4" max="4" width="4.28125" style="0" customWidth="1"/>
    <col min="5" max="5" width="5.140625" style="0" customWidth="1"/>
    <col min="6" max="6" width="9.421875" style="0" customWidth="1"/>
    <col min="7" max="7" width="9.140625" style="0" customWidth="1"/>
  </cols>
  <sheetData>
    <row r="3" ht="14.25">
      <c r="B3" s="16" t="s">
        <v>21</v>
      </c>
    </row>
    <row r="4" ht="12.75">
      <c r="B4" s="17" t="s">
        <v>17</v>
      </c>
    </row>
    <row r="5" ht="15">
      <c r="B5" s="18" t="s">
        <v>23</v>
      </c>
    </row>
    <row r="7" ht="15.75">
      <c r="A7" s="19" t="s">
        <v>18</v>
      </c>
    </row>
    <row r="8" ht="15.75">
      <c r="A8" s="19" t="s">
        <v>19</v>
      </c>
    </row>
    <row r="9" ht="15.75">
      <c r="A9" s="20" t="s">
        <v>20</v>
      </c>
    </row>
    <row r="10" ht="15.75">
      <c r="A10" s="20" t="s">
        <v>22</v>
      </c>
    </row>
    <row r="11" ht="15.75">
      <c r="A11" s="20"/>
    </row>
    <row r="12" ht="13.5" customHeight="1"/>
    <row r="13" spans="1:6" ht="63" customHeight="1">
      <c r="A13" s="22" t="s">
        <v>0</v>
      </c>
      <c r="B13" s="21" t="s">
        <v>11</v>
      </c>
      <c r="C13" s="5"/>
      <c r="D13" s="2"/>
      <c r="E13" s="2"/>
      <c r="F13" s="1"/>
    </row>
    <row r="14" spans="1:6" ht="16.5" customHeight="1">
      <c r="A14" s="3">
        <v>1</v>
      </c>
      <c r="B14" s="3">
        <v>2</v>
      </c>
      <c r="C14" s="5"/>
      <c r="D14" s="2"/>
      <c r="E14" s="2"/>
      <c r="F14" s="1"/>
    </row>
    <row r="15" spans="1:6" s="15" customFormat="1" ht="44.25" customHeight="1">
      <c r="A15" s="4" t="s">
        <v>2</v>
      </c>
      <c r="B15" s="6">
        <f>Лист1!G8</f>
        <v>6136000</v>
      </c>
      <c r="C15" s="13"/>
      <c r="D15" s="14"/>
      <c r="E15" s="14"/>
      <c r="F15" s="7"/>
    </row>
    <row r="16" spans="1:6" s="15" customFormat="1" ht="45.75" customHeight="1">
      <c r="A16" s="4" t="s">
        <v>3</v>
      </c>
      <c r="B16" s="6">
        <f>Лист1!G30</f>
        <v>400000</v>
      </c>
      <c r="C16" s="13"/>
      <c r="D16" s="14"/>
      <c r="E16" s="14"/>
      <c r="F16" s="7"/>
    </row>
    <row r="17" spans="1:6" ht="48.75" customHeight="1">
      <c r="A17" s="4" t="s">
        <v>13</v>
      </c>
      <c r="B17" s="6">
        <f>Лист1!G106</f>
        <v>10000</v>
      </c>
      <c r="C17" s="5"/>
      <c r="D17" s="2"/>
      <c r="E17" s="2"/>
      <c r="F17" s="1"/>
    </row>
    <row r="18" spans="1:6" ht="46.5" customHeight="1">
      <c r="A18" s="4" t="s">
        <v>14</v>
      </c>
      <c r="B18" s="6">
        <f>Лист1!G108</f>
        <v>100000</v>
      </c>
      <c r="C18" s="5"/>
      <c r="D18" s="2"/>
      <c r="E18" s="2"/>
      <c r="F18" s="1"/>
    </row>
    <row r="19" spans="1:6" s="15" customFormat="1" ht="55.5" customHeight="1">
      <c r="A19" s="4" t="s">
        <v>9</v>
      </c>
      <c r="B19" s="6">
        <f>Лист1!G38</f>
        <v>700000</v>
      </c>
      <c r="C19" s="13"/>
      <c r="D19" s="14"/>
      <c r="E19" s="14"/>
      <c r="F19" s="7"/>
    </row>
    <row r="20" spans="1:6" s="15" customFormat="1" ht="93" customHeight="1">
      <c r="A20" s="4" t="s">
        <v>4</v>
      </c>
      <c r="B20" s="6">
        <f>Лист1!G43</f>
        <v>16500000</v>
      </c>
      <c r="C20" s="13"/>
      <c r="D20" s="14"/>
      <c r="E20" s="14"/>
      <c r="F20" s="7"/>
    </row>
    <row r="21" spans="1:6" ht="87.75" customHeight="1">
      <c r="A21" s="4" t="s">
        <v>10</v>
      </c>
      <c r="B21" s="6">
        <f>Лист1!G48</f>
        <v>5871000</v>
      </c>
      <c r="C21" s="5"/>
      <c r="D21" s="2"/>
      <c r="E21" s="2"/>
      <c r="F21" s="1"/>
    </row>
    <row r="22" spans="1:6" ht="51">
      <c r="A22" s="4" t="s">
        <v>5</v>
      </c>
      <c r="B22" s="6">
        <f>Лист1!G54</f>
        <v>2180000</v>
      </c>
      <c r="C22" s="5"/>
      <c r="D22" s="2"/>
      <c r="E22" s="2"/>
      <c r="F22" s="1"/>
    </row>
    <row r="23" spans="1:6" ht="67.5" customHeight="1">
      <c r="A23" s="4" t="s">
        <v>6</v>
      </c>
      <c r="B23" s="6">
        <f>Лист1!G60</f>
        <v>15818000</v>
      </c>
      <c r="C23" s="5"/>
      <c r="D23" s="2"/>
      <c r="E23" s="2"/>
      <c r="F23" s="1"/>
    </row>
    <row r="24" spans="1:6" ht="45" customHeight="1">
      <c r="A24" s="4" t="s">
        <v>7</v>
      </c>
      <c r="B24" s="6">
        <f>Лист1!G69</f>
        <v>12975000</v>
      </c>
      <c r="C24" s="5"/>
      <c r="D24" s="2"/>
      <c r="E24" s="2"/>
      <c r="F24" s="1"/>
    </row>
    <row r="25" spans="1:6" ht="56.25" customHeight="1">
      <c r="A25" s="4" t="s">
        <v>8</v>
      </c>
      <c r="B25" s="6">
        <f>Лист1!G90</f>
        <v>6500000</v>
      </c>
      <c r="C25" s="5"/>
      <c r="D25" s="2"/>
      <c r="E25" s="2"/>
      <c r="F25" s="1"/>
    </row>
    <row r="26" spans="1:6" s="12" customFormat="1" ht="49.5" customHeight="1">
      <c r="A26" s="8" t="s">
        <v>1</v>
      </c>
      <c r="B26" s="9">
        <f>SUM(B15:B25)</f>
        <v>67190000</v>
      </c>
      <c r="C26" s="10"/>
      <c r="D26" s="10"/>
      <c r="E26" s="10"/>
      <c r="F26" s="11"/>
    </row>
  </sheetData>
  <sheetProtection/>
  <printOptions/>
  <pageMargins left="0.5905511811023623" right="0.3937007874015748" top="0.1968503937007874" bottom="0.1968503937007874" header="0.3937007874015748" footer="0.3937007874015748"/>
  <pageSetup fitToHeight="0" horizontalDpi="600" verticalDpi="600" orientation="portrait" paperSize="9" scale="70" r:id="rId1"/>
  <headerFooter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85">
      <selection activeCell="J106" sqref="J106"/>
    </sheetView>
  </sheetViews>
  <sheetFormatPr defaultColWidth="9.140625" defaultRowHeight="12.75"/>
  <cols>
    <col min="1" max="1" width="60.7109375" style="23" customWidth="1"/>
    <col min="2" max="2" width="7.28125" style="23" customWidth="1"/>
    <col min="3" max="3" width="9.140625" style="23" customWidth="1"/>
    <col min="4" max="4" width="15.7109375" style="23" customWidth="1"/>
    <col min="5" max="5" width="12.7109375" style="75" customWidth="1"/>
    <col min="6" max="6" width="9.00390625" style="75" customWidth="1"/>
    <col min="7" max="7" width="13.140625" style="75" customWidth="1"/>
    <col min="8" max="8" width="12.8515625" style="23" customWidth="1"/>
    <col min="9" max="16384" width="9.140625" style="23" customWidth="1"/>
  </cols>
  <sheetData>
    <row r="1" spans="1:7" ht="17.25" customHeight="1">
      <c r="A1" s="76" t="s">
        <v>24</v>
      </c>
      <c r="B1" s="76"/>
      <c r="C1" s="76"/>
      <c r="D1" s="76"/>
      <c r="E1" s="76"/>
      <c r="F1" s="76"/>
      <c r="G1" s="76"/>
    </row>
    <row r="2" spans="1:7" ht="12.75" customHeight="1">
      <c r="A2" s="77"/>
      <c r="B2" s="78"/>
      <c r="C2" s="78"/>
      <c r="D2" s="78"/>
      <c r="E2" s="78"/>
      <c r="F2" s="78"/>
      <c r="G2" s="78"/>
    </row>
    <row r="3" spans="1:7" ht="12.75" customHeight="1">
      <c r="A3" s="79" t="s">
        <v>25</v>
      </c>
      <c r="B3" s="79"/>
      <c r="C3" s="79"/>
      <c r="D3" s="79"/>
      <c r="E3" s="79"/>
      <c r="F3" s="79"/>
      <c r="G3" s="79"/>
    </row>
    <row r="4" spans="1:7" ht="28.5" customHeight="1">
      <c r="A4" s="80" t="s">
        <v>26</v>
      </c>
      <c r="B4" s="81"/>
      <c r="C4" s="81"/>
      <c r="D4" s="81"/>
      <c r="E4" s="81"/>
      <c r="F4" s="81"/>
      <c r="G4" s="81"/>
    </row>
    <row r="5" spans="1:7" ht="48.75" customHeight="1">
      <c r="A5" s="24" t="s">
        <v>0</v>
      </c>
      <c r="B5" s="24" t="s">
        <v>27</v>
      </c>
      <c r="C5" s="24" t="s">
        <v>28</v>
      </c>
      <c r="D5" s="24" t="s">
        <v>29</v>
      </c>
      <c r="E5" s="25" t="s">
        <v>30</v>
      </c>
      <c r="F5" s="25" t="s">
        <v>31</v>
      </c>
      <c r="G5" s="25">
        <v>2018</v>
      </c>
    </row>
    <row r="6" spans="1:7" ht="12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54" customHeight="1">
      <c r="A7" s="27" t="s">
        <v>32</v>
      </c>
      <c r="B7" s="26"/>
      <c r="C7" s="26"/>
      <c r="D7" s="26"/>
      <c r="E7" s="26"/>
      <c r="F7" s="26"/>
      <c r="G7" s="26"/>
    </row>
    <row r="8" spans="1:7" ht="83.25" customHeight="1">
      <c r="A8" s="28" t="s">
        <v>2</v>
      </c>
      <c r="B8" s="29" t="s">
        <v>33</v>
      </c>
      <c r="C8" s="29" t="s">
        <v>34</v>
      </c>
      <c r="D8" s="29" t="s">
        <v>35</v>
      </c>
      <c r="E8" s="29" t="s">
        <v>36</v>
      </c>
      <c r="F8" s="30">
        <v>251</v>
      </c>
      <c r="G8" s="31">
        <f>G9+G20+G24+G26</f>
        <v>6136000</v>
      </c>
    </row>
    <row r="9" spans="1:7" ht="73.5" customHeight="1">
      <c r="A9" s="32" t="s">
        <v>2</v>
      </c>
      <c r="B9" s="33" t="s">
        <v>33</v>
      </c>
      <c r="C9" s="33" t="s">
        <v>37</v>
      </c>
      <c r="D9" s="33" t="s">
        <v>35</v>
      </c>
      <c r="E9" s="33" t="s">
        <v>36</v>
      </c>
      <c r="F9" s="26">
        <v>251</v>
      </c>
      <c r="G9" s="34">
        <f>G10+G13</f>
        <v>5001000</v>
      </c>
    </row>
    <row r="10" spans="1:7" s="38" customFormat="1" ht="24.75" customHeight="1">
      <c r="A10" s="35" t="s">
        <v>38</v>
      </c>
      <c r="B10" s="36" t="s">
        <v>33</v>
      </c>
      <c r="C10" s="36" t="s">
        <v>37</v>
      </c>
      <c r="D10" s="36" t="s">
        <v>39</v>
      </c>
      <c r="E10" s="36"/>
      <c r="F10" s="36"/>
      <c r="G10" s="37">
        <f>G11+G12</f>
        <v>4921000</v>
      </c>
    </row>
    <row r="11" spans="1:8" ht="21" customHeight="1">
      <c r="A11" s="39" t="s">
        <v>40</v>
      </c>
      <c r="B11" s="40" t="s">
        <v>33</v>
      </c>
      <c r="C11" s="40" t="s">
        <v>37</v>
      </c>
      <c r="D11" s="40" t="s">
        <v>39</v>
      </c>
      <c r="E11" s="40" t="s">
        <v>41</v>
      </c>
      <c r="F11" s="40" t="s">
        <v>42</v>
      </c>
      <c r="G11" s="41">
        <v>3779000</v>
      </c>
      <c r="H11" s="41">
        <f>3469000+(6296*1.2*41)</f>
        <v>3778763.2</v>
      </c>
    </row>
    <row r="12" spans="1:8" ht="21.75" customHeight="1">
      <c r="A12" s="39" t="s">
        <v>43</v>
      </c>
      <c r="B12" s="40" t="s">
        <v>33</v>
      </c>
      <c r="C12" s="40" t="s">
        <v>37</v>
      </c>
      <c r="D12" s="40" t="s">
        <v>39</v>
      </c>
      <c r="E12" s="40" t="s">
        <v>44</v>
      </c>
      <c r="F12" s="40" t="s">
        <v>45</v>
      </c>
      <c r="G12" s="41">
        <v>1142000</v>
      </c>
      <c r="H12" s="41">
        <f>H11*0.302</f>
        <v>1141186.4864</v>
      </c>
    </row>
    <row r="13" spans="1:7" s="38" customFormat="1" ht="33" customHeight="1">
      <c r="A13" s="35" t="s">
        <v>46</v>
      </c>
      <c r="B13" s="36" t="s">
        <v>33</v>
      </c>
      <c r="C13" s="36" t="s">
        <v>37</v>
      </c>
      <c r="D13" s="36" t="s">
        <v>47</v>
      </c>
      <c r="E13" s="36"/>
      <c r="F13" s="36"/>
      <c r="G13" s="37">
        <f>SUM(G14:G19)</f>
        <v>80000</v>
      </c>
    </row>
    <row r="14" spans="1:7" ht="15" customHeight="1">
      <c r="A14" s="39" t="s">
        <v>48</v>
      </c>
      <c r="B14" s="40" t="s">
        <v>33</v>
      </c>
      <c r="C14" s="40" t="s">
        <v>37</v>
      </c>
      <c r="D14" s="40" t="s">
        <v>47</v>
      </c>
      <c r="E14" s="40" t="s">
        <v>49</v>
      </c>
      <c r="F14" s="40" t="s">
        <v>50</v>
      </c>
      <c r="G14" s="41">
        <v>0</v>
      </c>
    </row>
    <row r="15" spans="1:7" ht="15" customHeight="1">
      <c r="A15" s="39" t="s">
        <v>51</v>
      </c>
      <c r="B15" s="40" t="s">
        <v>33</v>
      </c>
      <c r="C15" s="40" t="s">
        <v>37</v>
      </c>
      <c r="D15" s="40" t="s">
        <v>47</v>
      </c>
      <c r="E15" s="40" t="s">
        <v>49</v>
      </c>
      <c r="F15" s="40" t="s">
        <v>52</v>
      </c>
      <c r="G15" s="41">
        <v>0</v>
      </c>
    </row>
    <row r="16" spans="1:7" ht="15" customHeight="1">
      <c r="A16" s="39" t="s">
        <v>53</v>
      </c>
      <c r="B16" s="40" t="s">
        <v>33</v>
      </c>
      <c r="C16" s="40" t="s">
        <v>37</v>
      </c>
      <c r="D16" s="40" t="s">
        <v>47</v>
      </c>
      <c r="E16" s="40" t="s">
        <v>49</v>
      </c>
      <c r="F16" s="40" t="s">
        <v>54</v>
      </c>
      <c r="G16" s="41">
        <v>0</v>
      </c>
    </row>
    <row r="17" spans="1:7" ht="15" customHeight="1">
      <c r="A17" s="39" t="s">
        <v>55</v>
      </c>
      <c r="B17" s="40" t="s">
        <v>33</v>
      </c>
      <c r="C17" s="40" t="s">
        <v>37</v>
      </c>
      <c r="D17" s="40" t="s">
        <v>47</v>
      </c>
      <c r="E17" s="40" t="s">
        <v>49</v>
      </c>
      <c r="F17" s="40" t="s">
        <v>56</v>
      </c>
      <c r="G17" s="41">
        <v>0</v>
      </c>
    </row>
    <row r="18" spans="1:7" ht="15" customHeight="1">
      <c r="A18" s="39" t="s">
        <v>57</v>
      </c>
      <c r="B18" s="40" t="s">
        <v>33</v>
      </c>
      <c r="C18" s="40" t="s">
        <v>37</v>
      </c>
      <c r="D18" s="40" t="s">
        <v>47</v>
      </c>
      <c r="E18" s="40" t="s">
        <v>49</v>
      </c>
      <c r="F18" s="40" t="s">
        <v>58</v>
      </c>
      <c r="G18" s="41">
        <v>0</v>
      </c>
    </row>
    <row r="19" spans="1:7" ht="15" customHeight="1">
      <c r="A19" s="39" t="s">
        <v>59</v>
      </c>
      <c r="B19" s="40" t="s">
        <v>33</v>
      </c>
      <c r="C19" s="40" t="s">
        <v>37</v>
      </c>
      <c r="D19" s="40" t="s">
        <v>47</v>
      </c>
      <c r="E19" s="40" t="s">
        <v>49</v>
      </c>
      <c r="F19" s="40" t="s">
        <v>60</v>
      </c>
      <c r="G19" s="41">
        <v>80000</v>
      </c>
    </row>
    <row r="20" spans="1:7" ht="81.75" customHeight="1">
      <c r="A20" s="32" t="s">
        <v>2</v>
      </c>
      <c r="B20" s="33" t="s">
        <v>33</v>
      </c>
      <c r="C20" s="33" t="s">
        <v>61</v>
      </c>
      <c r="D20" s="33" t="s">
        <v>35</v>
      </c>
      <c r="E20" s="33" t="s">
        <v>36</v>
      </c>
      <c r="F20" s="26">
        <v>251</v>
      </c>
      <c r="G20" s="34">
        <f>G21</f>
        <v>448000</v>
      </c>
    </row>
    <row r="21" spans="1:7" ht="22.5" customHeight="1">
      <c r="A21" s="35" t="s">
        <v>62</v>
      </c>
      <c r="B21" s="36" t="s">
        <v>33</v>
      </c>
      <c r="C21" s="36" t="s">
        <v>61</v>
      </c>
      <c r="D21" s="36" t="s">
        <v>39</v>
      </c>
      <c r="E21" s="36"/>
      <c r="F21" s="36"/>
      <c r="G21" s="37">
        <f>G22+G23</f>
        <v>448000</v>
      </c>
    </row>
    <row r="22" spans="1:7" ht="15" customHeight="1">
      <c r="A22" s="39" t="s">
        <v>40</v>
      </c>
      <c r="B22" s="40" t="s">
        <v>33</v>
      </c>
      <c r="C22" s="40" t="s">
        <v>61</v>
      </c>
      <c r="D22" s="40" t="s">
        <v>39</v>
      </c>
      <c r="E22" s="40" t="s">
        <v>41</v>
      </c>
      <c r="F22" s="40" t="s">
        <v>42</v>
      </c>
      <c r="G22" s="41">
        <v>344000</v>
      </c>
    </row>
    <row r="23" spans="1:7" ht="15" customHeight="1">
      <c r="A23" s="39" t="s">
        <v>43</v>
      </c>
      <c r="B23" s="40" t="s">
        <v>33</v>
      </c>
      <c r="C23" s="40" t="s">
        <v>61</v>
      </c>
      <c r="D23" s="40" t="s">
        <v>39</v>
      </c>
      <c r="E23" s="40" t="s">
        <v>44</v>
      </c>
      <c r="F23" s="40" t="s">
        <v>45</v>
      </c>
      <c r="G23" s="41">
        <v>104000</v>
      </c>
    </row>
    <row r="24" spans="1:7" ht="75.75" customHeight="1">
      <c r="A24" s="32" t="s">
        <v>2</v>
      </c>
      <c r="B24" s="33" t="s">
        <v>33</v>
      </c>
      <c r="C24" s="33" t="s">
        <v>63</v>
      </c>
      <c r="D24" s="33" t="s">
        <v>35</v>
      </c>
      <c r="E24" s="33" t="s">
        <v>36</v>
      </c>
      <c r="F24" s="26">
        <v>251</v>
      </c>
      <c r="G24" s="42">
        <f>G25</f>
        <v>500000</v>
      </c>
    </row>
    <row r="25" spans="1:7" ht="24" customHeight="1">
      <c r="A25" s="39" t="s">
        <v>55</v>
      </c>
      <c r="B25" s="40" t="s">
        <v>33</v>
      </c>
      <c r="C25" s="40" t="s">
        <v>63</v>
      </c>
      <c r="D25" s="40" t="s">
        <v>64</v>
      </c>
      <c r="E25" s="40" t="s">
        <v>65</v>
      </c>
      <c r="F25" s="40" t="s">
        <v>56</v>
      </c>
      <c r="G25" s="41">
        <v>500000</v>
      </c>
    </row>
    <row r="26" spans="1:7" ht="69.75" customHeight="1">
      <c r="A26" s="32" t="s">
        <v>2</v>
      </c>
      <c r="B26" s="33" t="s">
        <v>33</v>
      </c>
      <c r="C26" s="33" t="s">
        <v>66</v>
      </c>
      <c r="D26" s="33" t="s">
        <v>67</v>
      </c>
      <c r="E26" s="33" t="s">
        <v>36</v>
      </c>
      <c r="F26" s="43">
        <v>251</v>
      </c>
      <c r="G26" s="44">
        <f>G27+G28</f>
        <v>187000</v>
      </c>
    </row>
    <row r="27" spans="1:7" ht="21.75" customHeight="1">
      <c r="A27" s="45" t="s">
        <v>68</v>
      </c>
      <c r="B27" s="46" t="s">
        <v>33</v>
      </c>
      <c r="C27" s="46" t="s">
        <v>66</v>
      </c>
      <c r="D27" s="46" t="s">
        <v>69</v>
      </c>
      <c r="E27" s="46" t="s">
        <v>70</v>
      </c>
      <c r="F27" s="47" t="str">
        <f>F28</f>
        <v>242</v>
      </c>
      <c r="G27" s="48">
        <v>147000</v>
      </c>
    </row>
    <row r="28" spans="1:7" ht="27.75" customHeight="1">
      <c r="A28" s="49" t="s">
        <v>71</v>
      </c>
      <c r="B28" s="50" t="s">
        <v>33</v>
      </c>
      <c r="C28" s="50" t="s">
        <v>66</v>
      </c>
      <c r="D28" s="50" t="s">
        <v>72</v>
      </c>
      <c r="E28" s="50" t="s">
        <v>73</v>
      </c>
      <c r="F28" s="50" t="s">
        <v>74</v>
      </c>
      <c r="G28" s="41">
        <v>40000</v>
      </c>
    </row>
    <row r="29" spans="1:7" ht="27.75" customHeight="1">
      <c r="A29" s="51" t="s">
        <v>32</v>
      </c>
      <c r="B29" s="50"/>
      <c r="C29" s="50"/>
      <c r="D29" s="50"/>
      <c r="E29" s="50"/>
      <c r="F29" s="50"/>
      <c r="G29" s="41"/>
    </row>
    <row r="30" spans="1:7" ht="84.75" customHeight="1">
      <c r="A30" s="28" t="s">
        <v>3</v>
      </c>
      <c r="B30" s="29" t="s">
        <v>33</v>
      </c>
      <c r="C30" s="29" t="s">
        <v>37</v>
      </c>
      <c r="D30" s="29" t="s">
        <v>75</v>
      </c>
      <c r="E30" s="29" t="s">
        <v>36</v>
      </c>
      <c r="F30" s="29" t="s">
        <v>76</v>
      </c>
      <c r="G30" s="52">
        <f>G31+G34</f>
        <v>400000</v>
      </c>
    </row>
    <row r="31" spans="1:7" s="38" customFormat="1" ht="29.25" customHeight="1">
      <c r="A31" s="35" t="s">
        <v>77</v>
      </c>
      <c r="B31" s="36" t="s">
        <v>33</v>
      </c>
      <c r="C31" s="36" t="s">
        <v>37</v>
      </c>
      <c r="D31" s="36" t="s">
        <v>47</v>
      </c>
      <c r="E31" s="36"/>
      <c r="F31" s="36"/>
      <c r="G31" s="37">
        <f>G32+G33</f>
        <v>300000</v>
      </c>
    </row>
    <row r="32" spans="1:7" ht="15" customHeight="1">
      <c r="A32" s="39" t="s">
        <v>40</v>
      </c>
      <c r="B32" s="40" t="s">
        <v>33</v>
      </c>
      <c r="C32" s="40" t="s">
        <v>37</v>
      </c>
      <c r="D32" s="40" t="s">
        <v>47</v>
      </c>
      <c r="E32" s="40" t="s">
        <v>41</v>
      </c>
      <c r="F32" s="40" t="s">
        <v>42</v>
      </c>
      <c r="G32" s="41">
        <v>230000</v>
      </c>
    </row>
    <row r="33" spans="1:7" ht="15" customHeight="1">
      <c r="A33" s="39" t="s">
        <v>43</v>
      </c>
      <c r="B33" s="40" t="s">
        <v>33</v>
      </c>
      <c r="C33" s="40" t="s">
        <v>37</v>
      </c>
      <c r="D33" s="40" t="s">
        <v>47</v>
      </c>
      <c r="E33" s="40" t="s">
        <v>44</v>
      </c>
      <c r="F33" s="40" t="s">
        <v>45</v>
      </c>
      <c r="G33" s="41">
        <v>70000</v>
      </c>
    </row>
    <row r="34" spans="1:7" s="38" customFormat="1" ht="48" customHeight="1">
      <c r="A34" s="35" t="s">
        <v>78</v>
      </c>
      <c r="B34" s="36" t="s">
        <v>33</v>
      </c>
      <c r="C34" s="36" t="s">
        <v>37</v>
      </c>
      <c r="D34" s="36" t="s">
        <v>47</v>
      </c>
      <c r="E34" s="36" t="s">
        <v>49</v>
      </c>
      <c r="F34" s="36"/>
      <c r="G34" s="53">
        <f>SUM(G35:G36)</f>
        <v>100000</v>
      </c>
    </row>
    <row r="35" spans="1:7" ht="15" customHeight="1">
      <c r="A35" s="39" t="s">
        <v>51</v>
      </c>
      <c r="B35" s="40" t="s">
        <v>33</v>
      </c>
      <c r="C35" s="40" t="s">
        <v>37</v>
      </c>
      <c r="D35" s="40" t="s">
        <v>47</v>
      </c>
      <c r="E35" s="40" t="s">
        <v>49</v>
      </c>
      <c r="F35" s="40" t="s">
        <v>52</v>
      </c>
      <c r="G35" s="41">
        <v>50000</v>
      </c>
    </row>
    <row r="36" spans="1:7" ht="16.5" customHeight="1">
      <c r="A36" s="39" t="s">
        <v>59</v>
      </c>
      <c r="B36" s="40" t="s">
        <v>33</v>
      </c>
      <c r="C36" s="40" t="s">
        <v>37</v>
      </c>
      <c r="D36" s="40" t="s">
        <v>47</v>
      </c>
      <c r="E36" s="40" t="s">
        <v>49</v>
      </c>
      <c r="F36" s="40" t="s">
        <v>60</v>
      </c>
      <c r="G36" s="41">
        <v>50000</v>
      </c>
    </row>
    <row r="37" spans="1:7" ht="50.25" customHeight="1">
      <c r="A37" s="27" t="s">
        <v>79</v>
      </c>
      <c r="B37" s="40"/>
      <c r="C37" s="40"/>
      <c r="D37" s="40"/>
      <c r="E37" s="40"/>
      <c r="F37" s="40"/>
      <c r="G37" s="41"/>
    </row>
    <row r="38" spans="1:7" ht="87" customHeight="1">
      <c r="A38" s="28" t="s">
        <v>9</v>
      </c>
      <c r="B38" s="29" t="s">
        <v>33</v>
      </c>
      <c r="C38" s="29" t="s">
        <v>80</v>
      </c>
      <c r="D38" s="29" t="s">
        <v>81</v>
      </c>
      <c r="E38" s="29" t="s">
        <v>36</v>
      </c>
      <c r="F38" s="54">
        <v>251</v>
      </c>
      <c r="G38" s="52">
        <f>G40</f>
        <v>700000</v>
      </c>
    </row>
    <row r="39" spans="1:7" ht="15" customHeight="1">
      <c r="A39" s="39" t="s">
        <v>82</v>
      </c>
      <c r="B39" s="40"/>
      <c r="C39" s="40"/>
      <c r="D39" s="40"/>
      <c r="E39" s="40"/>
      <c r="F39" s="40"/>
      <c r="G39" s="55"/>
    </row>
    <row r="40" spans="1:7" ht="30" customHeight="1">
      <c r="A40" s="39" t="s">
        <v>71</v>
      </c>
      <c r="B40" s="40" t="s">
        <v>33</v>
      </c>
      <c r="C40" s="40" t="s">
        <v>80</v>
      </c>
      <c r="D40" s="40" t="s">
        <v>83</v>
      </c>
      <c r="E40" s="40" t="s">
        <v>73</v>
      </c>
      <c r="F40" s="40" t="s">
        <v>74</v>
      </c>
      <c r="G40" s="41">
        <v>700000</v>
      </c>
    </row>
    <row r="41" spans="1:7" ht="48.75" customHeight="1">
      <c r="A41" s="27" t="s">
        <v>84</v>
      </c>
      <c r="B41" s="40"/>
      <c r="C41" s="40"/>
      <c r="D41" s="40"/>
      <c r="E41" s="40"/>
      <c r="F41" s="40"/>
      <c r="G41" s="41"/>
    </row>
    <row r="42" spans="1:7" ht="48.75" customHeight="1">
      <c r="A42" s="27" t="s">
        <v>85</v>
      </c>
      <c r="B42" s="40"/>
      <c r="C42" s="40"/>
      <c r="D42" s="40"/>
      <c r="E42" s="40"/>
      <c r="F42" s="40"/>
      <c r="G42" s="41"/>
    </row>
    <row r="43" spans="1:7" ht="179.25" customHeight="1">
      <c r="A43" s="28" t="s">
        <v>4</v>
      </c>
      <c r="B43" s="29" t="s">
        <v>33</v>
      </c>
      <c r="C43" s="29" t="s">
        <v>86</v>
      </c>
      <c r="D43" s="29" t="s">
        <v>87</v>
      </c>
      <c r="E43" s="29" t="s">
        <v>36</v>
      </c>
      <c r="F43" s="54">
        <v>251</v>
      </c>
      <c r="G43" s="56">
        <f>G45+G46+G47</f>
        <v>16500000</v>
      </c>
    </row>
    <row r="44" spans="1:7" ht="15" customHeight="1">
      <c r="A44" s="39" t="s">
        <v>88</v>
      </c>
      <c r="B44" s="40" t="s">
        <v>33</v>
      </c>
      <c r="C44" s="40" t="s">
        <v>86</v>
      </c>
      <c r="D44" s="40"/>
      <c r="E44" s="40"/>
      <c r="F44" s="40"/>
      <c r="G44" s="55"/>
    </row>
    <row r="45" spans="1:7" ht="15" customHeight="1">
      <c r="A45" s="39" t="s">
        <v>51</v>
      </c>
      <c r="B45" s="40" t="s">
        <v>33</v>
      </c>
      <c r="C45" s="40" t="s">
        <v>86</v>
      </c>
      <c r="D45" s="40" t="s">
        <v>89</v>
      </c>
      <c r="E45" s="40" t="s">
        <v>49</v>
      </c>
      <c r="F45" s="40" t="s">
        <v>52</v>
      </c>
      <c r="G45" s="57">
        <f>'[1]Дороги'!C9</f>
        <v>9500000</v>
      </c>
    </row>
    <row r="46" spans="1:7" ht="15.75" customHeight="1">
      <c r="A46" s="39" t="s">
        <v>90</v>
      </c>
      <c r="B46" s="40" t="s">
        <v>33</v>
      </c>
      <c r="C46" s="40" t="s">
        <v>86</v>
      </c>
      <c r="D46" s="40" t="s">
        <v>89</v>
      </c>
      <c r="E46" s="40" t="s">
        <v>49</v>
      </c>
      <c r="F46" s="40" t="s">
        <v>52</v>
      </c>
      <c r="G46" s="57">
        <f>'[1]Дороги'!C13</f>
        <v>7000000</v>
      </c>
    </row>
    <row r="47" spans="1:7" ht="15.75" customHeight="1">
      <c r="A47" s="58" t="s">
        <v>51</v>
      </c>
      <c r="B47" s="59" t="s">
        <v>33</v>
      </c>
      <c r="C47" s="59" t="s">
        <v>86</v>
      </c>
      <c r="D47" s="40" t="s">
        <v>89</v>
      </c>
      <c r="E47" s="59" t="s">
        <v>49</v>
      </c>
      <c r="F47" s="59" t="s">
        <v>52</v>
      </c>
      <c r="G47" s="57">
        <f>'[1]Дороги'!C18</f>
        <v>0</v>
      </c>
    </row>
    <row r="48" spans="1:7" ht="138.75" customHeight="1">
      <c r="A48" s="28" t="s">
        <v>10</v>
      </c>
      <c r="B48" s="29" t="s">
        <v>33</v>
      </c>
      <c r="C48" s="29" t="s">
        <v>91</v>
      </c>
      <c r="D48" s="29" t="s">
        <v>92</v>
      </c>
      <c r="E48" s="29" t="s">
        <v>36</v>
      </c>
      <c r="F48" s="54">
        <v>251</v>
      </c>
      <c r="G48" s="56">
        <f>G50+G51+G52</f>
        <v>5871000</v>
      </c>
    </row>
    <row r="49" spans="1:7" ht="25.5" customHeight="1">
      <c r="A49" s="39" t="s">
        <v>93</v>
      </c>
      <c r="B49" s="40" t="s">
        <v>33</v>
      </c>
      <c r="C49" s="40" t="s">
        <v>91</v>
      </c>
      <c r="D49" s="40"/>
      <c r="E49" s="40"/>
      <c r="F49" s="40"/>
      <c r="G49" s="55"/>
    </row>
    <row r="50" spans="1:7" ht="15" customHeight="1">
      <c r="A50" s="39" t="s">
        <v>51</v>
      </c>
      <c r="B50" s="40" t="s">
        <v>33</v>
      </c>
      <c r="C50" s="40" t="s">
        <v>91</v>
      </c>
      <c r="D50" s="40" t="s">
        <v>94</v>
      </c>
      <c r="E50" s="40" t="s">
        <v>49</v>
      </c>
      <c r="F50" s="40" t="s">
        <v>52</v>
      </c>
      <c r="G50" s="57">
        <f>'[1]Жилищное хозяйство'!C5+'[1]Жилищное хозяйство'!C6</f>
        <v>621000</v>
      </c>
    </row>
    <row r="51" spans="1:7" ht="15" customHeight="1">
      <c r="A51" s="39" t="s">
        <v>51</v>
      </c>
      <c r="B51" s="40" t="s">
        <v>33</v>
      </c>
      <c r="C51" s="40" t="s">
        <v>91</v>
      </c>
      <c r="D51" s="40" t="s">
        <v>94</v>
      </c>
      <c r="E51" s="40" t="s">
        <v>49</v>
      </c>
      <c r="F51" s="40" t="s">
        <v>54</v>
      </c>
      <c r="G51" s="57">
        <f>'[1]Жилищное хозяйство'!C7+'[1]Жилищное хозяйство'!C9+'[1]Жилищное хозяйство'!C8</f>
        <v>4750000</v>
      </c>
    </row>
    <row r="52" spans="1:7" ht="15" customHeight="1">
      <c r="A52" s="39" t="s">
        <v>51</v>
      </c>
      <c r="B52" s="40" t="s">
        <v>33</v>
      </c>
      <c r="C52" s="40" t="s">
        <v>91</v>
      </c>
      <c r="D52" s="40" t="s">
        <v>95</v>
      </c>
      <c r="E52" s="40" t="s">
        <v>49</v>
      </c>
      <c r="F52" s="40" t="s">
        <v>54</v>
      </c>
      <c r="G52" s="57">
        <f>'[1]Жилищное хозяйство'!C3</f>
        <v>500000</v>
      </c>
    </row>
    <row r="53" spans="1:7" ht="15" customHeight="1">
      <c r="A53" s="39"/>
      <c r="B53" s="40"/>
      <c r="C53" s="40"/>
      <c r="D53" s="40"/>
      <c r="E53" s="40"/>
      <c r="F53" s="40"/>
      <c r="G53" s="57"/>
    </row>
    <row r="54" spans="1:7" ht="112.5" customHeight="1">
      <c r="A54" s="28" t="s">
        <v>5</v>
      </c>
      <c r="B54" s="29" t="s">
        <v>33</v>
      </c>
      <c r="C54" s="29" t="s">
        <v>96</v>
      </c>
      <c r="D54" s="29" t="s">
        <v>97</v>
      </c>
      <c r="E54" s="29" t="s">
        <v>36</v>
      </c>
      <c r="F54" s="60"/>
      <c r="G54" s="52">
        <f>G56+G57+G58+G59</f>
        <v>2180000</v>
      </c>
    </row>
    <row r="55" spans="1:7" ht="15" customHeight="1">
      <c r="A55" s="39" t="s">
        <v>98</v>
      </c>
      <c r="B55" s="40" t="s">
        <v>33</v>
      </c>
      <c r="C55" s="40" t="s">
        <v>96</v>
      </c>
      <c r="D55" s="40"/>
      <c r="E55" s="40"/>
      <c r="F55" s="40"/>
      <c r="G55" s="55"/>
    </row>
    <row r="56" spans="1:7" ht="15" customHeight="1">
      <c r="A56" s="39" t="s">
        <v>99</v>
      </c>
      <c r="B56" s="40" t="s">
        <v>33</v>
      </c>
      <c r="C56" s="40" t="s">
        <v>96</v>
      </c>
      <c r="D56" s="40" t="s">
        <v>100</v>
      </c>
      <c r="E56" s="40" t="s">
        <v>49</v>
      </c>
      <c r="F56" s="40" t="s">
        <v>101</v>
      </c>
      <c r="G56" s="57">
        <f>'[1]Жилищное хозяйство'!C19</f>
        <v>180000</v>
      </c>
    </row>
    <row r="57" spans="1:7" ht="15" customHeight="1">
      <c r="A57" s="39" t="s">
        <v>51</v>
      </c>
      <c r="B57" s="40" t="s">
        <v>33</v>
      </c>
      <c r="C57" s="40" t="s">
        <v>96</v>
      </c>
      <c r="D57" s="40" t="s">
        <v>102</v>
      </c>
      <c r="E57" s="40" t="s">
        <v>49</v>
      </c>
      <c r="F57" s="40" t="s">
        <v>52</v>
      </c>
      <c r="G57" s="57">
        <f>'[1]Жилищное хозяйство'!C14</f>
        <v>0</v>
      </c>
    </row>
    <row r="58" spans="1:7" ht="15" customHeight="1">
      <c r="A58" s="39" t="s">
        <v>51</v>
      </c>
      <c r="B58" s="40" t="s">
        <v>33</v>
      </c>
      <c r="C58" s="40" t="s">
        <v>96</v>
      </c>
      <c r="D58" s="40" t="s">
        <v>100</v>
      </c>
      <c r="E58" s="40" t="s">
        <v>49</v>
      </c>
      <c r="F58" s="40" t="s">
        <v>52</v>
      </c>
      <c r="G58" s="57">
        <f>'[1]Жилищное хозяйство'!C16+'[1]Жилищное хозяйство'!C17+'[1]Жилищное хозяйство'!C18</f>
        <v>1000000</v>
      </c>
    </row>
    <row r="59" spans="1:7" ht="30" customHeight="1">
      <c r="A59" s="39" t="s">
        <v>103</v>
      </c>
      <c r="B59" s="40" t="s">
        <v>33</v>
      </c>
      <c r="C59" s="40" t="s">
        <v>96</v>
      </c>
      <c r="D59" s="40" t="s">
        <v>100</v>
      </c>
      <c r="E59" s="40" t="s">
        <v>73</v>
      </c>
      <c r="F59" s="40" t="s">
        <v>104</v>
      </c>
      <c r="G59" s="57">
        <f>'[1]Жилищное хозяйство'!C20</f>
        <v>1000000</v>
      </c>
    </row>
    <row r="60" spans="1:7" ht="100.5" customHeight="1">
      <c r="A60" s="28" t="s">
        <v>6</v>
      </c>
      <c r="B60" s="29" t="s">
        <v>33</v>
      </c>
      <c r="C60" s="29" t="s">
        <v>105</v>
      </c>
      <c r="D60" s="29" t="s">
        <v>106</v>
      </c>
      <c r="E60" s="29" t="s">
        <v>36</v>
      </c>
      <c r="F60" s="54">
        <v>251</v>
      </c>
      <c r="G60" s="52">
        <f>G63+G64+G65+G66+G67+G68</f>
        <v>15818000</v>
      </c>
    </row>
    <row r="61" spans="1:7" ht="15" customHeight="1">
      <c r="A61" s="39" t="s">
        <v>107</v>
      </c>
      <c r="B61" s="40" t="s">
        <v>33</v>
      </c>
      <c r="C61" s="40" t="s">
        <v>105</v>
      </c>
      <c r="D61" s="40"/>
      <c r="E61" s="40"/>
      <c r="F61" s="40"/>
      <c r="G61" s="55"/>
    </row>
    <row r="62" spans="1:7" ht="15" customHeight="1">
      <c r="A62" s="39" t="s">
        <v>108</v>
      </c>
      <c r="B62" s="40" t="s">
        <v>33</v>
      </c>
      <c r="C62" s="40" t="s">
        <v>105</v>
      </c>
      <c r="D62" s="40" t="s">
        <v>109</v>
      </c>
      <c r="E62" s="40"/>
      <c r="F62" s="40"/>
      <c r="G62" s="55"/>
    </row>
    <row r="63" spans="1:7" ht="15" customHeight="1">
      <c r="A63" s="39" t="s">
        <v>99</v>
      </c>
      <c r="B63" s="40" t="s">
        <v>33</v>
      </c>
      <c r="C63" s="40" t="s">
        <v>105</v>
      </c>
      <c r="D63" s="40" t="s">
        <v>109</v>
      </c>
      <c r="E63" s="40" t="s">
        <v>49</v>
      </c>
      <c r="F63" s="40" t="s">
        <v>101</v>
      </c>
      <c r="G63" s="57">
        <f>'[1]Благоустроуство'!C2+'[1]Благоустроуство'!C3</f>
        <v>10000000</v>
      </c>
    </row>
    <row r="64" spans="1:7" ht="15" customHeight="1">
      <c r="A64" s="49" t="s">
        <v>51</v>
      </c>
      <c r="B64" s="50" t="s">
        <v>33</v>
      </c>
      <c r="C64" s="50" t="s">
        <v>105</v>
      </c>
      <c r="D64" s="50" t="s">
        <v>110</v>
      </c>
      <c r="E64" s="50" t="s">
        <v>49</v>
      </c>
      <c r="F64" s="50" t="s">
        <v>52</v>
      </c>
      <c r="G64" s="57">
        <f>'[1]Благоустроуство'!C4</f>
        <v>600000</v>
      </c>
    </row>
    <row r="65" spans="1:7" ht="15" customHeight="1">
      <c r="A65" s="49" t="s">
        <v>53</v>
      </c>
      <c r="B65" s="50" t="s">
        <v>33</v>
      </c>
      <c r="C65" s="50" t="s">
        <v>105</v>
      </c>
      <c r="D65" s="50" t="s">
        <v>111</v>
      </c>
      <c r="E65" s="50" t="s">
        <v>49</v>
      </c>
      <c r="F65" s="50" t="s">
        <v>54</v>
      </c>
      <c r="G65" s="57">
        <f>'[1]Благоустроуство'!C5</f>
        <v>800000</v>
      </c>
    </row>
    <row r="66" spans="1:7" ht="15" customHeight="1">
      <c r="A66" s="39" t="s">
        <v>51</v>
      </c>
      <c r="B66" s="40" t="s">
        <v>33</v>
      </c>
      <c r="C66" s="40" t="s">
        <v>105</v>
      </c>
      <c r="D66" s="40" t="s">
        <v>112</v>
      </c>
      <c r="E66" s="40" t="s">
        <v>49</v>
      </c>
      <c r="F66" s="40" t="s">
        <v>52</v>
      </c>
      <c r="G66" s="57">
        <f>'[1]Благоустроуство'!C6</f>
        <v>4358000</v>
      </c>
    </row>
    <row r="67" spans="1:7" ht="15" customHeight="1">
      <c r="A67" s="39" t="s">
        <v>53</v>
      </c>
      <c r="B67" s="40" t="s">
        <v>33</v>
      </c>
      <c r="C67" s="40" t="s">
        <v>105</v>
      </c>
      <c r="D67" s="40" t="s">
        <v>112</v>
      </c>
      <c r="E67" s="40" t="s">
        <v>49</v>
      </c>
      <c r="F67" s="40" t="s">
        <v>54</v>
      </c>
      <c r="G67" s="57"/>
    </row>
    <row r="68" spans="1:7" ht="50.25" customHeight="1">
      <c r="A68" s="61" t="s">
        <v>113</v>
      </c>
      <c r="B68" s="40"/>
      <c r="C68" s="40"/>
      <c r="D68" s="40"/>
      <c r="E68" s="40"/>
      <c r="F68" s="40"/>
      <c r="G68" s="57">
        <v>60000</v>
      </c>
    </row>
    <row r="69" spans="1:7" ht="97.5" customHeight="1">
      <c r="A69" s="28" t="s">
        <v>7</v>
      </c>
      <c r="B69" s="29" t="s">
        <v>33</v>
      </c>
      <c r="C69" s="29" t="s">
        <v>114</v>
      </c>
      <c r="D69" s="29" t="s">
        <v>115</v>
      </c>
      <c r="E69" s="29" t="s">
        <v>36</v>
      </c>
      <c r="F69" s="54">
        <v>251</v>
      </c>
      <c r="G69" s="54">
        <f>G70+G80</f>
        <v>12975000</v>
      </c>
    </row>
    <row r="70" spans="1:7" ht="30" customHeight="1">
      <c r="A70" s="39" t="s">
        <v>116</v>
      </c>
      <c r="B70" s="40" t="s">
        <v>33</v>
      </c>
      <c r="C70" s="40" t="s">
        <v>114</v>
      </c>
      <c r="D70" s="40" t="s">
        <v>117</v>
      </c>
      <c r="E70" s="40" t="s">
        <v>118</v>
      </c>
      <c r="F70" s="40" t="s">
        <v>104</v>
      </c>
      <c r="G70" s="57">
        <f>SUM(G71:G79)</f>
        <v>10000000</v>
      </c>
    </row>
    <row r="71" spans="1:7" ht="15" customHeight="1">
      <c r="A71" s="39" t="s">
        <v>40</v>
      </c>
      <c r="B71" s="40" t="s">
        <v>33</v>
      </c>
      <c r="C71" s="40" t="s">
        <v>114</v>
      </c>
      <c r="D71" s="40" t="s">
        <v>117</v>
      </c>
      <c r="E71" s="40" t="s">
        <v>119</v>
      </c>
      <c r="F71" s="40" t="s">
        <v>42</v>
      </c>
      <c r="G71" s="57">
        <f>'[2]Смета'!$C$6</f>
        <v>5870000</v>
      </c>
    </row>
    <row r="72" spans="1:7" ht="15" customHeight="1">
      <c r="A72" s="39" t="s">
        <v>43</v>
      </c>
      <c r="B72" s="40" t="s">
        <v>33</v>
      </c>
      <c r="C72" s="40" t="s">
        <v>114</v>
      </c>
      <c r="D72" s="40" t="s">
        <v>117</v>
      </c>
      <c r="E72" s="40" t="s">
        <v>120</v>
      </c>
      <c r="F72" s="40" t="s">
        <v>45</v>
      </c>
      <c r="G72" s="57">
        <f>'[2]Смета'!$C$7</f>
        <v>1770000</v>
      </c>
    </row>
    <row r="73" spans="1:7" ht="15" customHeight="1">
      <c r="A73" s="39" t="s">
        <v>48</v>
      </c>
      <c r="B73" s="40" t="s">
        <v>33</v>
      </c>
      <c r="C73" s="40" t="s">
        <v>114</v>
      </c>
      <c r="D73" s="40" t="s">
        <v>117</v>
      </c>
      <c r="E73" s="40" t="s">
        <v>49</v>
      </c>
      <c r="F73" s="40" t="s">
        <v>50</v>
      </c>
      <c r="G73" s="57">
        <f>'[2]Смета'!$C$8</f>
        <v>60000</v>
      </c>
    </row>
    <row r="74" spans="1:7" ht="15" customHeight="1">
      <c r="A74" s="39" t="s">
        <v>99</v>
      </c>
      <c r="B74" s="40" t="s">
        <v>33</v>
      </c>
      <c r="C74" s="40" t="s">
        <v>114</v>
      </c>
      <c r="D74" s="40" t="s">
        <v>117</v>
      </c>
      <c r="E74" s="40" t="s">
        <v>49</v>
      </c>
      <c r="F74" s="40" t="s">
        <v>101</v>
      </c>
      <c r="G74" s="57">
        <f>'[2]Смета'!$C$9</f>
        <v>1643000</v>
      </c>
    </row>
    <row r="75" spans="1:7" ht="15" customHeight="1">
      <c r="A75" s="39" t="s">
        <v>121</v>
      </c>
      <c r="B75" s="40" t="s">
        <v>33</v>
      </c>
      <c r="C75" s="40" t="s">
        <v>114</v>
      </c>
      <c r="D75" s="40" t="s">
        <v>117</v>
      </c>
      <c r="E75" s="40" t="s">
        <v>49</v>
      </c>
      <c r="F75" s="40" t="s">
        <v>52</v>
      </c>
      <c r="G75" s="57">
        <f>'[2]Смета'!$C$10</f>
        <v>117000</v>
      </c>
    </row>
    <row r="76" spans="1:7" ht="15" customHeight="1">
      <c r="A76" s="39" t="s">
        <v>53</v>
      </c>
      <c r="B76" s="40" t="s">
        <v>33</v>
      </c>
      <c r="C76" s="40" t="s">
        <v>114</v>
      </c>
      <c r="D76" s="40" t="s">
        <v>117</v>
      </c>
      <c r="E76" s="40" t="s">
        <v>49</v>
      </c>
      <c r="F76" s="40" t="s">
        <v>54</v>
      </c>
      <c r="G76" s="57">
        <f>'[2]Смета'!$C$11</f>
        <v>60000</v>
      </c>
    </row>
    <row r="77" spans="1:7" ht="15" customHeight="1">
      <c r="A77" s="39" t="s">
        <v>55</v>
      </c>
      <c r="B77" s="40" t="s">
        <v>33</v>
      </c>
      <c r="C77" s="40" t="s">
        <v>114</v>
      </c>
      <c r="D77" s="40" t="s">
        <v>117</v>
      </c>
      <c r="E77" s="40" t="s">
        <v>49</v>
      </c>
      <c r="F77" s="40" t="s">
        <v>56</v>
      </c>
      <c r="G77" s="57">
        <f>'[2]Смета'!$C$12</f>
        <v>250000</v>
      </c>
    </row>
    <row r="78" spans="1:7" ht="15" customHeight="1">
      <c r="A78" s="39" t="s">
        <v>57</v>
      </c>
      <c r="B78" s="40" t="s">
        <v>33</v>
      </c>
      <c r="C78" s="40" t="s">
        <v>114</v>
      </c>
      <c r="D78" s="40" t="s">
        <v>117</v>
      </c>
      <c r="E78" s="40" t="s">
        <v>49</v>
      </c>
      <c r="F78" s="40" t="s">
        <v>58</v>
      </c>
      <c r="G78" s="57">
        <f>'[2]Смета'!$C$13</f>
        <v>100000</v>
      </c>
    </row>
    <row r="79" spans="1:7" ht="15" customHeight="1">
      <c r="A79" s="39" t="s">
        <v>59</v>
      </c>
      <c r="B79" s="40" t="s">
        <v>33</v>
      </c>
      <c r="C79" s="40" t="s">
        <v>114</v>
      </c>
      <c r="D79" s="40" t="s">
        <v>117</v>
      </c>
      <c r="E79" s="40" t="s">
        <v>49</v>
      </c>
      <c r="F79" s="40" t="s">
        <v>60</v>
      </c>
      <c r="G79" s="57">
        <f>'[2]Смета'!$C$14</f>
        <v>130000</v>
      </c>
    </row>
    <row r="80" spans="1:7" ht="30" customHeight="1">
      <c r="A80" s="39" t="s">
        <v>122</v>
      </c>
      <c r="B80" s="40" t="s">
        <v>33</v>
      </c>
      <c r="C80" s="40"/>
      <c r="D80" s="40"/>
      <c r="E80" s="40"/>
      <c r="F80" s="40"/>
      <c r="G80" s="37">
        <f>SUM(G81:G89)</f>
        <v>2975000</v>
      </c>
    </row>
    <row r="81" spans="1:7" ht="15" customHeight="1">
      <c r="A81" s="39" t="s">
        <v>40</v>
      </c>
      <c r="B81" s="40" t="s">
        <v>33</v>
      </c>
      <c r="C81" s="40" t="s">
        <v>114</v>
      </c>
      <c r="D81" s="40" t="s">
        <v>117</v>
      </c>
      <c r="E81" s="40" t="s">
        <v>119</v>
      </c>
      <c r="F81" s="40" t="s">
        <v>42</v>
      </c>
      <c r="G81" s="57">
        <f>'[3]Смета'!$C$6</f>
        <v>2040000</v>
      </c>
    </row>
    <row r="82" spans="1:7" ht="15" customHeight="1">
      <c r="A82" s="39" t="s">
        <v>43</v>
      </c>
      <c r="B82" s="40" t="s">
        <v>33</v>
      </c>
      <c r="C82" s="40" t="s">
        <v>114</v>
      </c>
      <c r="D82" s="40" t="s">
        <v>117</v>
      </c>
      <c r="E82" s="40" t="s">
        <v>120</v>
      </c>
      <c r="F82" s="40" t="s">
        <v>45</v>
      </c>
      <c r="G82" s="57">
        <f>'[3]Смета'!$C$7</f>
        <v>617000</v>
      </c>
    </row>
    <row r="83" spans="1:7" ht="15" customHeight="1">
      <c r="A83" s="39" t="s">
        <v>48</v>
      </c>
      <c r="B83" s="40" t="s">
        <v>33</v>
      </c>
      <c r="C83" s="40" t="s">
        <v>114</v>
      </c>
      <c r="D83" s="40" t="s">
        <v>117</v>
      </c>
      <c r="E83" s="40" t="s">
        <v>49</v>
      </c>
      <c r="F83" s="40" t="s">
        <v>50</v>
      </c>
      <c r="G83" s="57">
        <f>'[3]Смета'!$C$8</f>
        <v>31000</v>
      </c>
    </row>
    <row r="84" spans="1:7" ht="15" customHeight="1">
      <c r="A84" s="39" t="s">
        <v>99</v>
      </c>
      <c r="B84" s="40" t="s">
        <v>33</v>
      </c>
      <c r="C84" s="40" t="s">
        <v>114</v>
      </c>
      <c r="D84" s="40" t="s">
        <v>117</v>
      </c>
      <c r="E84" s="40" t="s">
        <v>49</v>
      </c>
      <c r="F84" s="40" t="s">
        <v>101</v>
      </c>
      <c r="G84" s="57">
        <f>'[3]Смета'!$C$9</f>
        <v>30000</v>
      </c>
    </row>
    <row r="85" spans="1:7" ht="15" customHeight="1">
      <c r="A85" s="39" t="s">
        <v>121</v>
      </c>
      <c r="B85" s="40" t="s">
        <v>33</v>
      </c>
      <c r="C85" s="40" t="s">
        <v>114</v>
      </c>
      <c r="D85" s="40" t="s">
        <v>117</v>
      </c>
      <c r="E85" s="40" t="s">
        <v>49</v>
      </c>
      <c r="F85" s="40" t="s">
        <v>52</v>
      </c>
      <c r="G85" s="57">
        <f>'[3]Смета'!$C$10</f>
        <v>3000</v>
      </c>
    </row>
    <row r="86" spans="1:7" ht="15" customHeight="1">
      <c r="A86" s="39" t="s">
        <v>53</v>
      </c>
      <c r="B86" s="40" t="s">
        <v>33</v>
      </c>
      <c r="C86" s="40" t="s">
        <v>114</v>
      </c>
      <c r="D86" s="40" t="s">
        <v>117</v>
      </c>
      <c r="E86" s="40" t="s">
        <v>49</v>
      </c>
      <c r="F86" s="40" t="s">
        <v>54</v>
      </c>
      <c r="G86" s="57">
        <f>'[3]Смета'!$C$11</f>
        <v>54000</v>
      </c>
    </row>
    <row r="87" spans="1:7" ht="15" customHeight="1">
      <c r="A87" s="39" t="s">
        <v>55</v>
      </c>
      <c r="B87" s="40" t="s">
        <v>33</v>
      </c>
      <c r="C87" s="40" t="s">
        <v>114</v>
      </c>
      <c r="D87" s="40" t="s">
        <v>117</v>
      </c>
      <c r="E87" s="40" t="s">
        <v>49</v>
      </c>
      <c r="F87" s="40" t="s">
        <v>56</v>
      </c>
      <c r="G87" s="57">
        <f>'[3]Смета'!$C$12</f>
        <v>120000</v>
      </c>
    </row>
    <row r="88" spans="1:7" ht="15" customHeight="1">
      <c r="A88" s="39" t="s">
        <v>57</v>
      </c>
      <c r="B88" s="40" t="s">
        <v>33</v>
      </c>
      <c r="C88" s="40" t="s">
        <v>114</v>
      </c>
      <c r="D88" s="40" t="s">
        <v>117</v>
      </c>
      <c r="E88" s="40" t="s">
        <v>49</v>
      </c>
      <c r="F88" s="40" t="s">
        <v>58</v>
      </c>
      <c r="G88" s="57">
        <f>'[3]Смета'!$C$13</f>
        <v>60000</v>
      </c>
    </row>
    <row r="89" spans="1:7" ht="15" customHeight="1">
      <c r="A89" s="39" t="s">
        <v>59</v>
      </c>
      <c r="B89" s="40" t="s">
        <v>33</v>
      </c>
      <c r="C89" s="40" t="s">
        <v>114</v>
      </c>
      <c r="D89" s="40" t="s">
        <v>117</v>
      </c>
      <c r="E89" s="40" t="s">
        <v>49</v>
      </c>
      <c r="F89" s="40" t="s">
        <v>60</v>
      </c>
      <c r="G89" s="57">
        <f>'[3]Смета'!$C$14</f>
        <v>20000</v>
      </c>
    </row>
    <row r="90" spans="1:7" ht="109.5" customHeight="1">
      <c r="A90" s="28" t="s">
        <v>8</v>
      </c>
      <c r="B90" s="29" t="s">
        <v>33</v>
      </c>
      <c r="C90" s="29" t="s">
        <v>123</v>
      </c>
      <c r="D90" s="29" t="s">
        <v>124</v>
      </c>
      <c r="E90" s="29" t="s">
        <v>36</v>
      </c>
      <c r="F90" s="54">
        <v>251</v>
      </c>
      <c r="G90" s="56">
        <f>SUM(G92:G101)</f>
        <v>6500000</v>
      </c>
    </row>
    <row r="91" spans="1:7" ht="30" customHeight="1">
      <c r="A91" s="39" t="s">
        <v>125</v>
      </c>
      <c r="B91" s="40" t="s">
        <v>33</v>
      </c>
      <c r="C91" s="40"/>
      <c r="D91" s="40"/>
      <c r="E91" s="40"/>
      <c r="F91" s="40"/>
      <c r="G91" s="55"/>
    </row>
    <row r="92" spans="1:7" ht="15" customHeight="1">
      <c r="A92" s="39" t="s">
        <v>40</v>
      </c>
      <c r="B92" s="40" t="s">
        <v>33</v>
      </c>
      <c r="C92" s="40" t="s">
        <v>123</v>
      </c>
      <c r="D92" s="40" t="s">
        <v>126</v>
      </c>
      <c r="E92" s="40" t="s">
        <v>119</v>
      </c>
      <c r="F92" s="40" t="s">
        <v>42</v>
      </c>
      <c r="G92" s="57">
        <f>'[4]Смета'!$C$6</f>
        <v>3442000</v>
      </c>
    </row>
    <row r="93" spans="1:7" ht="15" customHeight="1">
      <c r="A93" s="39" t="s">
        <v>43</v>
      </c>
      <c r="B93" s="40" t="s">
        <v>33</v>
      </c>
      <c r="C93" s="40" t="s">
        <v>123</v>
      </c>
      <c r="D93" s="40" t="s">
        <v>126</v>
      </c>
      <c r="E93" s="40" t="s">
        <v>120</v>
      </c>
      <c r="F93" s="40" t="s">
        <v>45</v>
      </c>
      <c r="G93" s="57">
        <f>'[4]Смета'!$C$7</f>
        <v>1040000</v>
      </c>
    </row>
    <row r="94" spans="1:7" ht="15" customHeight="1">
      <c r="A94" s="39" t="s">
        <v>48</v>
      </c>
      <c r="B94" s="40" t="s">
        <v>33</v>
      </c>
      <c r="C94" s="40" t="s">
        <v>123</v>
      </c>
      <c r="D94" s="40" t="s">
        <v>126</v>
      </c>
      <c r="E94" s="40" t="s">
        <v>49</v>
      </c>
      <c r="F94" s="40" t="s">
        <v>50</v>
      </c>
      <c r="G94" s="57">
        <f>'[4]Смета'!$C$8</f>
        <v>29000</v>
      </c>
    </row>
    <row r="95" spans="1:7" ht="15" customHeight="1">
      <c r="A95" s="39" t="s">
        <v>127</v>
      </c>
      <c r="B95" s="40" t="s">
        <v>33</v>
      </c>
      <c r="C95" s="40" t="s">
        <v>123</v>
      </c>
      <c r="D95" s="40" t="s">
        <v>126</v>
      </c>
      <c r="E95" s="40" t="s">
        <v>49</v>
      </c>
      <c r="F95" s="40" t="s">
        <v>128</v>
      </c>
      <c r="G95" s="57">
        <f>'[4]Смета'!$C$9</f>
        <v>221000</v>
      </c>
    </row>
    <row r="96" spans="1:7" ht="15" customHeight="1">
      <c r="A96" s="39" t="s">
        <v>99</v>
      </c>
      <c r="B96" s="40" t="s">
        <v>33</v>
      </c>
      <c r="C96" s="40" t="s">
        <v>123</v>
      </c>
      <c r="D96" s="40" t="s">
        <v>126</v>
      </c>
      <c r="E96" s="40" t="s">
        <v>49</v>
      </c>
      <c r="F96" s="40" t="s">
        <v>101</v>
      </c>
      <c r="G96" s="57">
        <f>'[4]Смета'!$C$10</f>
        <v>580000</v>
      </c>
    </row>
    <row r="97" spans="1:7" ht="15" customHeight="1">
      <c r="A97" s="39" t="s">
        <v>51</v>
      </c>
      <c r="B97" s="40" t="s">
        <v>33</v>
      </c>
      <c r="C97" s="40" t="s">
        <v>123</v>
      </c>
      <c r="D97" s="40" t="s">
        <v>126</v>
      </c>
      <c r="E97" s="40" t="s">
        <v>49</v>
      </c>
      <c r="F97" s="40" t="s">
        <v>52</v>
      </c>
      <c r="G97" s="57">
        <f>'[4]Смета'!$C$11</f>
        <v>250000</v>
      </c>
    </row>
    <row r="98" spans="1:7" ht="15" customHeight="1">
      <c r="A98" s="39" t="s">
        <v>53</v>
      </c>
      <c r="B98" s="40" t="s">
        <v>33</v>
      </c>
      <c r="C98" s="40" t="s">
        <v>123</v>
      </c>
      <c r="D98" s="40" t="s">
        <v>126</v>
      </c>
      <c r="E98" s="40" t="s">
        <v>49</v>
      </c>
      <c r="F98" s="40" t="s">
        <v>54</v>
      </c>
      <c r="G98" s="57">
        <f>'[4]Смета'!$C$12</f>
        <v>568000</v>
      </c>
    </row>
    <row r="99" spans="1:7" ht="15" customHeight="1">
      <c r="A99" s="39" t="s">
        <v>55</v>
      </c>
      <c r="B99" s="40" t="s">
        <v>33</v>
      </c>
      <c r="C99" s="40" t="s">
        <v>123</v>
      </c>
      <c r="D99" s="40" t="s">
        <v>126</v>
      </c>
      <c r="E99" s="40" t="s">
        <v>49</v>
      </c>
      <c r="F99" s="40" t="s">
        <v>56</v>
      </c>
      <c r="G99" s="57">
        <f>'[4]Смета'!$C$13</f>
        <v>250000</v>
      </c>
    </row>
    <row r="100" spans="1:7" ht="15" customHeight="1">
      <c r="A100" s="39" t="s">
        <v>57</v>
      </c>
      <c r="B100" s="40" t="s">
        <v>33</v>
      </c>
      <c r="C100" s="40" t="s">
        <v>123</v>
      </c>
      <c r="D100" s="40" t="s">
        <v>126</v>
      </c>
      <c r="E100" s="40" t="s">
        <v>49</v>
      </c>
      <c r="F100" s="40" t="s">
        <v>58</v>
      </c>
      <c r="G100" s="57">
        <f>'[4]Смета'!$C$14</f>
        <v>60000</v>
      </c>
    </row>
    <row r="101" spans="1:7" ht="18" customHeight="1">
      <c r="A101" s="39" t="s">
        <v>59</v>
      </c>
      <c r="B101" s="40" t="s">
        <v>33</v>
      </c>
      <c r="C101" s="40" t="s">
        <v>123</v>
      </c>
      <c r="D101" s="40" t="s">
        <v>126</v>
      </c>
      <c r="E101" s="40" t="s">
        <v>49</v>
      </c>
      <c r="F101" s="40" t="s">
        <v>60</v>
      </c>
      <c r="G101" s="57">
        <f>'[4]Смета'!$C$15</f>
        <v>60000</v>
      </c>
    </row>
    <row r="102" spans="1:7" ht="107.25" customHeight="1">
      <c r="A102" s="62" t="s">
        <v>16</v>
      </c>
      <c r="B102" s="63" t="s">
        <v>33</v>
      </c>
      <c r="C102" s="63" t="s">
        <v>129</v>
      </c>
      <c r="D102" s="63" t="s">
        <v>130</v>
      </c>
      <c r="E102" s="63" t="s">
        <v>36</v>
      </c>
      <c r="F102" s="60"/>
      <c r="G102" s="52">
        <f>G103</f>
        <v>0</v>
      </c>
    </row>
    <row r="103" spans="1:7" ht="45.75" customHeight="1">
      <c r="A103" s="4" t="s">
        <v>131</v>
      </c>
      <c r="B103" s="64" t="s">
        <v>33</v>
      </c>
      <c r="C103" s="64" t="s">
        <v>129</v>
      </c>
      <c r="D103" s="64" t="s">
        <v>132</v>
      </c>
      <c r="E103" s="64" t="s">
        <v>133</v>
      </c>
      <c r="F103" s="40"/>
      <c r="G103" s="65">
        <v>0</v>
      </c>
    </row>
    <row r="104" spans="1:7" ht="87.75" customHeight="1">
      <c r="A104" s="62" t="s">
        <v>12</v>
      </c>
      <c r="B104" s="63" t="s">
        <v>33</v>
      </c>
      <c r="C104" s="63" t="s">
        <v>129</v>
      </c>
      <c r="D104" s="63" t="s">
        <v>134</v>
      </c>
      <c r="E104" s="63" t="s">
        <v>36</v>
      </c>
      <c r="F104" s="60"/>
      <c r="G104" s="52">
        <f>G105</f>
        <v>0</v>
      </c>
    </row>
    <row r="105" spans="1:7" ht="25.5" customHeight="1">
      <c r="A105" s="4" t="s">
        <v>131</v>
      </c>
      <c r="B105" s="64" t="s">
        <v>33</v>
      </c>
      <c r="C105" s="64" t="s">
        <v>129</v>
      </c>
      <c r="D105" s="64" t="s">
        <v>135</v>
      </c>
      <c r="E105" s="64" t="s">
        <v>133</v>
      </c>
      <c r="F105" s="40"/>
      <c r="G105" s="65">
        <v>0</v>
      </c>
    </row>
    <row r="106" spans="1:7" ht="96.75" customHeight="1">
      <c r="A106" s="62" t="s">
        <v>13</v>
      </c>
      <c r="B106" s="63" t="s">
        <v>33</v>
      </c>
      <c r="C106" s="63" t="s">
        <v>129</v>
      </c>
      <c r="D106" s="63" t="s">
        <v>136</v>
      </c>
      <c r="E106" s="63" t="s">
        <v>36</v>
      </c>
      <c r="F106" s="60"/>
      <c r="G106" s="52">
        <f>G107</f>
        <v>10000</v>
      </c>
    </row>
    <row r="107" spans="1:7" ht="22.5" customHeight="1">
      <c r="A107" s="4" t="s">
        <v>131</v>
      </c>
      <c r="B107" s="64" t="s">
        <v>33</v>
      </c>
      <c r="C107" s="64" t="s">
        <v>129</v>
      </c>
      <c r="D107" s="64" t="s">
        <v>137</v>
      </c>
      <c r="E107" s="64" t="s">
        <v>133</v>
      </c>
      <c r="F107" s="66"/>
      <c r="G107" s="67">
        <v>10000</v>
      </c>
    </row>
    <row r="108" spans="1:7" ht="96.75" customHeight="1">
      <c r="A108" s="62" t="s">
        <v>138</v>
      </c>
      <c r="B108" s="63" t="s">
        <v>33</v>
      </c>
      <c r="C108" s="63" t="s">
        <v>139</v>
      </c>
      <c r="D108" s="63" t="s">
        <v>140</v>
      </c>
      <c r="E108" s="63" t="s">
        <v>36</v>
      </c>
      <c r="F108" s="68"/>
      <c r="G108" s="69">
        <f>G109</f>
        <v>100000</v>
      </c>
    </row>
    <row r="109" spans="1:7" ht="37.5" customHeight="1">
      <c r="A109" s="4" t="s">
        <v>131</v>
      </c>
      <c r="B109" s="64" t="s">
        <v>33</v>
      </c>
      <c r="C109" s="64" t="s">
        <v>139</v>
      </c>
      <c r="D109" s="64" t="s">
        <v>141</v>
      </c>
      <c r="E109" s="64" t="s">
        <v>133</v>
      </c>
      <c r="F109" s="66"/>
      <c r="G109" s="67">
        <v>100000</v>
      </c>
    </row>
    <row r="110" spans="1:7" ht="96" customHeight="1">
      <c r="A110" s="62" t="s">
        <v>15</v>
      </c>
      <c r="B110" s="63" t="s">
        <v>33</v>
      </c>
      <c r="C110" s="63" t="s">
        <v>142</v>
      </c>
      <c r="D110" s="63" t="s">
        <v>143</v>
      </c>
      <c r="E110" s="63" t="s">
        <v>36</v>
      </c>
      <c r="F110" s="60"/>
      <c r="G110" s="52">
        <f>G111</f>
        <v>0</v>
      </c>
    </row>
    <row r="111" spans="1:7" ht="38.25" customHeight="1">
      <c r="A111" s="4" t="s">
        <v>131</v>
      </c>
      <c r="B111" s="64" t="s">
        <v>33</v>
      </c>
      <c r="C111" s="64" t="s">
        <v>142</v>
      </c>
      <c r="D111" s="64" t="s">
        <v>144</v>
      </c>
      <c r="E111" s="64" t="s">
        <v>133</v>
      </c>
      <c r="F111" s="40"/>
      <c r="G111" s="65">
        <v>0</v>
      </c>
    </row>
    <row r="112" spans="1:7" s="38" customFormat="1" ht="36" customHeight="1">
      <c r="A112" s="70" t="s">
        <v>1</v>
      </c>
      <c r="B112" s="71"/>
      <c r="C112" s="71"/>
      <c r="D112" s="71"/>
      <c r="E112" s="71"/>
      <c r="F112" s="71"/>
      <c r="G112" s="72">
        <f>G8+G30+G38+G43+G48+G54+G60+G69+G90+G102+G104+G106+G108+G110</f>
        <v>67190000</v>
      </c>
    </row>
    <row r="113" spans="1:7" ht="12.75" customHeight="1">
      <c r="A113" s="73"/>
      <c r="B113" s="73"/>
      <c r="C113" s="73"/>
      <c r="D113" s="73"/>
      <c r="E113" s="74"/>
      <c r="F113" s="74"/>
      <c r="G113" s="74"/>
    </row>
    <row r="114" spans="1:6" ht="12.75" customHeight="1">
      <c r="A114" s="82"/>
      <c r="B114" s="83"/>
      <c r="C114" s="83"/>
      <c r="D114" s="83"/>
      <c r="E114" s="84"/>
      <c r="F114" s="85"/>
    </row>
  </sheetData>
  <sheetProtection/>
  <mergeCells count="6">
    <mergeCell ref="A1:G1"/>
    <mergeCell ref="A2:G2"/>
    <mergeCell ref="A3:G3"/>
    <mergeCell ref="A4:G4"/>
    <mergeCell ref="A114:D114"/>
    <mergeCell ref="E114:F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2018-01-30T13:29:59Z</cp:lastPrinted>
  <dcterms:created xsi:type="dcterms:W3CDTF">2013-12-24T06:14:13Z</dcterms:created>
  <dcterms:modified xsi:type="dcterms:W3CDTF">2018-01-30T13:31:38Z</dcterms:modified>
  <cp:category/>
  <cp:version/>
  <cp:contentType/>
  <cp:contentStatus/>
</cp:coreProperties>
</file>