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00" windowHeight="7575"/>
  </bookViews>
  <sheets>
    <sheet name="Доходы исполнение" sheetId="5" r:id="rId1"/>
    <sheet name="Лист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5" l="1"/>
  <c r="C49" i="5"/>
  <c r="D35" i="5"/>
  <c r="C35" i="5"/>
  <c r="E45" i="5"/>
  <c r="D45" i="5"/>
  <c r="C45" i="5"/>
  <c r="E44" i="5"/>
  <c r="E46" i="5"/>
  <c r="D31" i="5" l="1"/>
  <c r="C31" i="5"/>
  <c r="E34" i="5"/>
  <c r="D18" i="5" l="1"/>
  <c r="E48" i="5"/>
  <c r="E31" i="5" l="1"/>
  <c r="E33" i="5"/>
  <c r="D13" i="5" l="1"/>
  <c r="C13" i="5"/>
  <c r="D11" i="5" l="1"/>
  <c r="E36" i="5"/>
  <c r="E37" i="5"/>
  <c r="E38" i="5"/>
  <c r="E39" i="5"/>
  <c r="E40" i="5"/>
  <c r="E41" i="5"/>
  <c r="E42" i="5"/>
  <c r="E43" i="5"/>
  <c r="E47" i="5"/>
  <c r="E30" i="5"/>
  <c r="E28" i="5"/>
  <c r="E27" i="5"/>
  <c r="E25" i="5"/>
  <c r="E24" i="5"/>
  <c r="E23" i="5"/>
  <c r="E20" i="5"/>
  <c r="E19" i="5"/>
  <c r="E16" i="5"/>
  <c r="E15" i="5"/>
  <c r="E14" i="5"/>
  <c r="E12" i="5"/>
  <c r="D29" i="5"/>
  <c r="D26" i="5"/>
  <c r="D22" i="5"/>
  <c r="C11" i="5"/>
  <c r="C18" i="5"/>
  <c r="C22" i="5"/>
  <c r="C26" i="5"/>
  <c r="C29" i="5"/>
  <c r="E35" i="5" l="1"/>
  <c r="E11" i="5"/>
  <c r="E13" i="5"/>
  <c r="E22" i="5"/>
  <c r="E29" i="5"/>
  <c r="E18" i="5"/>
  <c r="D10" i="5"/>
  <c r="E26" i="5"/>
  <c r="C10" i="5"/>
  <c r="E5" i="4"/>
  <c r="E49" i="5" l="1"/>
  <c r="E10" i="5"/>
</calcChain>
</file>

<file path=xl/sharedStrings.xml><?xml version="1.0" encoding="utf-8"?>
<sst xmlns="http://schemas.openxmlformats.org/spreadsheetml/2006/main" count="88" uniqueCount="83">
  <si>
    <t>Приложение № 1</t>
  </si>
  <si>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</si>
  <si>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</si>
  <si>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</si>
  <si>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</si>
  <si>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</si>
  <si>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</si>
  <si>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</si>
  <si>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</si>
  <si>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</si>
  <si>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</si>
  <si>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</si>
  <si>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</si>
  <si>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</si>
  <si>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</si>
  <si>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</si>
  <si>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</si>
  <si>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</si>
  <si>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</si>
  <si>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</si>
  <si>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</si>
  <si>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</si>
  <si>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</si>
  <si>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</si>
  <si>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</si>
  <si>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</si>
  <si>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</si>
  <si>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>18210102010011000110</t>
  </si>
  <si>
    <t>18210501011011000110</t>
  </si>
  <si>
    <t>18210501021011000110</t>
  </si>
  <si>
    <t>18210601030131000110</t>
  </si>
  <si>
    <t>18210606033131000110</t>
  </si>
  <si>
    <t>18210606043131000110</t>
  </si>
  <si>
    <t>80511105035130000120</t>
  </si>
  <si>
    <t>80911105013130000120</t>
  </si>
  <si>
    <t>80911406013130000430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</si>
  <si>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</si>
  <si>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>к решению
Полотняно-Заводского поселкового Собрания</t>
  </si>
  <si>
    <t>80511607090130000140</t>
  </si>
  <si>
    <t xml:space="preserve">    Иные штрафы, неустойки, пени, уплаченные в соответствии с законом или договорами в случае неисполнения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</si>
  <si>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План на 2020 год</t>
  </si>
  <si>
    <t xml:space="preserve">  Субсидии бюджетам городских поселений на поддержку государственных  прогамм субъектов Российской Федерации  и муниципальныхпрограмм формирования современной городской среды</t>
  </si>
  <si>
    <t>80520219999130165150</t>
  </si>
  <si>
    <t>Прочие дотации на стимулирование руководителей исполнительно- распорядительных органов муниципальных образовавний области</t>
  </si>
  <si>
    <t>Исполнено
 на 2020</t>
  </si>
  <si>
    <t>% 
выполнения</t>
  </si>
  <si>
    <t>10010302231010000110</t>
  </si>
  <si>
    <t>10010302241010000110</t>
  </si>
  <si>
    <t>10010302251010000110</t>
  </si>
  <si>
    <t>80520245160130480150</t>
  </si>
  <si>
    <t>Межбюджетные трансферты, передаваемые бюджетам поселений для компенсации дополнительных расходов, возникших в результате  решений, принятых органами власти другого уровня, за счет средств областного бюджета</t>
  </si>
  <si>
    <t>Прочие субсидии бюджетам поселений на реализацию проектов развития общественной инфраструктурымуниципальных образований, основанных на местных иннициативах</t>
  </si>
  <si>
    <t>Исполнение плановых показателей  в бюджет городского поселения "Поселок Полотняный Завод" 
по поступлениям арендной платы за земельные участки за 1 полугодие 2020</t>
  </si>
  <si>
    <t>80520229999130286150</t>
  </si>
  <si>
    <t>10010302261010000110</t>
  </si>
  <si>
    <t>Доходы от уплаты акцизов на прямогонный бензин, подлежащие распределению между бюджктвми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</si>
  <si>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 </t>
    </r>
    <r>
      <rPr>
        <sz val="11"/>
        <color rgb="FF000000"/>
        <rFont val="Times New Roman"/>
        <family val="1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</si>
  <si>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>№ ______ от  ______________ 2022 года.</t>
  </si>
  <si>
    <t xml:space="preserve">Исполнение доходов  бюджета городского поселения за 2021 год </t>
  </si>
  <si>
    <t>Уточненный план
 на 2021</t>
  </si>
  <si>
    <t>Исполнено
 на 2021</t>
  </si>
  <si>
    <t>80520215001130315150</t>
  </si>
  <si>
    <t>80520225555130000150</t>
  </si>
  <si>
    <t>80520229999130230150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</si>
  <si>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</si>
  <si>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80520229999130258150</t>
  </si>
  <si>
    <t>80520229999130233150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</si>
  <si>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</si>
  <si>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80511715030130000150</t>
  </si>
  <si>
    <t>Инициативные платежи, зачисляемые в бюджеты сельских поселений</t>
  </si>
  <si>
    <t xml:space="preserve">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</si>
  <si>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75611602020020000140</t>
  </si>
  <si>
    <t>18210503010011000110</t>
  </si>
  <si>
    <t>Единый сельскохозяйственный налог</t>
  </si>
  <si>
    <t>80521935118130000150</t>
  </si>
  <si>
    <t xml:space="preserve"> 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поселений</t>
  </si>
  <si>
    <t>80521960010130478150</t>
  </si>
  <si>
    <t>Возврат остатков межбюджетных трансфертов на компенсацию дополнительных расходов, возникших в результате решений, принятых органами власти другого уровня из бюджетов поселений</t>
  </si>
  <si>
    <t>80521960010130480150</t>
  </si>
  <si>
    <t xml:space="preserve"> Возврат остатков межбюджетных трансфертов на компенсацию дополнительных расходов, возникших в результате решений, принятых органами власти другого уровня из бюджетов поселений</t>
  </si>
  <si>
    <t>80520235118130000150</t>
  </si>
  <si>
    <t>-</t>
  </si>
  <si>
    <t>ВОЗВРАТ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</si>
</sst>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horizontal="center"/>
    </xf>
    <xf numFmtId="0" fontId="5" fillId="0" borderId="0">
      <alignment horizontal="right"/>
    </xf>
    <xf numFmtId="0" fontId="5" fillId="0" borderId="2">
      <alignment horizontal="center" vertical="center" wrapText="1"/>
    </xf>
    <xf numFmtId="0" fontId="5" fillId="0" borderId="2">
      <alignment horizontal="left" vertical="top" wrapText="1"/>
    </xf>
    <xf numFmtId="4" fontId="6" fillId="2" borderId="2">
      <alignment horizontal="right" vertical="top" shrinkToFit="1"/>
    </xf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9" fillId="3" borderId="1" xfId="3" applyNumberFormat="1" applyFont="1" applyFill="1" applyBorder="1" applyProtection="1">
      <alignment horizontal="center" vertical="center" wrapText="1"/>
      <protection locked="0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164" fontId="11" fillId="3" borderId="1" xfId="5" applyNumberFormat="1" applyFont="1" applyFill="1" applyBorder="1" applyAlignment="1" applyProtection="1">
      <alignment horizontal="right" shrinkToFit="1"/>
    </xf>
    <xf numFmtId="2" fontId="7" fillId="0" borderId="1" xfId="0" applyNumberFormat="1" applyFont="1" applyBorder="1"/>
    <xf numFmtId="0" fontId="4" fillId="0" borderId="0" xfId="1" applyNumberFormat="1" applyBorder="1" applyProtection="1">
      <alignment horizontal="center"/>
      <protection locked="0"/>
    </xf>
    <xf numFmtId="0" fontId="11" fillId="3" borderId="1" xfId="4" applyNumberFormat="1" applyFont="1" applyFill="1" applyBorder="1" applyProtection="1">
      <alignment horizontal="left" vertical="top" wrapText="1"/>
    </xf>
    <xf numFmtId="164" fontId="10" fillId="3" borderId="1" xfId="0" applyNumberFormat="1" applyFont="1" applyFill="1" applyBorder="1" applyAlignment="1"/>
    <xf numFmtId="164" fontId="10" fillId="0" borderId="1" xfId="0" applyNumberFormat="1" applyFont="1" applyBorder="1"/>
    <xf numFmtId="0" fontId="1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4" applyNumberFormat="1" applyFont="1" applyFill="1" applyBorder="1" applyProtection="1">
      <alignment horizontal="left" vertical="top" wrapText="1"/>
    </xf>
    <xf numFmtId="164" fontId="12" fillId="3" borderId="1" xfId="0" applyNumberFormat="1" applyFont="1" applyFill="1" applyBorder="1" applyAlignment="1"/>
    <xf numFmtId="164" fontId="12" fillId="0" borderId="1" xfId="0" applyNumberFormat="1" applyFont="1" applyBorder="1" applyAlignment="1"/>
    <xf numFmtId="2" fontId="14" fillId="0" borderId="1" xfId="0" applyNumberFormat="1" applyFont="1" applyBorder="1"/>
    <xf numFmtId="164" fontId="15" fillId="3" borderId="1" xfId="5" applyNumberFormat="1" applyFont="1" applyFill="1" applyBorder="1" applyAlignment="1" applyProtection="1">
      <alignment vertical="center" shrinkToFit="1"/>
    </xf>
    <xf numFmtId="164" fontId="12" fillId="0" borderId="1" xfId="0" applyNumberFormat="1" applyFont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164" fontId="15" fillId="3" borderId="1" xfId="5" applyNumberFormat="1" applyFont="1" applyFill="1" applyBorder="1" applyAlignment="1" applyProtection="1">
      <alignment vertical="top" shrinkToFit="1"/>
    </xf>
    <xf numFmtId="164" fontId="15" fillId="3" borderId="1" xfId="5" applyNumberFormat="1" applyFont="1" applyFill="1" applyBorder="1" applyAlignment="1" applyProtection="1">
      <alignment shrinkToFit="1"/>
    </xf>
    <xf numFmtId="164" fontId="15" fillId="3" borderId="1" xfId="5" applyNumberFormat="1" applyFont="1" applyFill="1" applyBorder="1" applyAlignment="1" applyProtection="1">
      <alignment horizontal="right" shrinkToFit="1"/>
    </xf>
    <xf numFmtId="164" fontId="14" fillId="0" borderId="1" xfId="0" applyNumberFormat="1" applyFont="1" applyBorder="1" applyAlignment="1"/>
    <xf numFmtId="164" fontId="12" fillId="0" borderId="1" xfId="0" applyNumberFormat="1" applyFont="1" applyBorder="1"/>
    <xf numFmtId="164" fontId="14" fillId="3" borderId="1" xfId="0" applyNumberFormat="1" applyFont="1" applyFill="1" applyBorder="1" applyAlignment="1"/>
    <xf numFmtId="164" fontId="14" fillId="0" borderId="1" xfId="0" applyNumberFormat="1" applyFont="1" applyBorder="1"/>
    <xf numFmtId="2" fontId="12" fillId="0" borderId="1" xfId="0" applyNumberFormat="1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16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1" applyNumberFormat="1" applyBorder="1" applyAlignment="1" applyProtection="1">
      <alignment horizontal="center" wrapText="1"/>
      <protection locked="0"/>
    </xf>
    <xf numFmtId="0" fontId="5" fillId="0" borderId="3" xfId="2" applyNumberFormat="1" applyBorder="1" applyAlignment="1" applyProtection="1">
      <alignment horizontal="right"/>
      <protection locked="0"/>
    </xf>
    <xf numFmtId="0" fontId="8" fillId="0" borderId="1" xfId="3" applyNumberFormat="1" applyFont="1" applyBorder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9" fillId="0" borderId="1" xfId="3" applyNumberFormat="1" applyFont="1" applyFill="1" applyBorder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B61" sqref="B61"/>
    </sheetView>
  </sheetViews>
  <sheetFormatPr defaultRowHeight="15" x14ac:dyDescent="0.25"/>
  <cols>
    <col min="1" max="1" width="27.28515625" customWidth="1"/>
    <col min="2" max="2" width="87.5703125" customWidth="1"/>
    <col min="3" max="3" width="20.140625" customWidth="1"/>
    <col min="4" max="4" width="16.42578125" customWidth="1"/>
    <col min="5" max="5" width="13.28515625" customWidth="1"/>
  </cols>
  <sheetData>
    <row r="1" spans="1:5" ht="15.75" x14ac:dyDescent="0.25">
      <c r="A1" s="1"/>
      <c r="B1" s="34" t="s">
        <v>0</v>
      </c>
      <c r="C1" s="34"/>
      <c r="D1" s="34"/>
      <c r="E1" s="34"/>
    </row>
    <row r="2" spans="1:5" ht="30.75" customHeight="1" x14ac:dyDescent="0.25">
      <c r="A2" s="1"/>
      <c r="B2" s="35" t="s">
        <v>37</v>
      </c>
      <c r="C2" s="35"/>
      <c r="D2" s="35"/>
      <c r="E2" s="35"/>
    </row>
    <row r="3" spans="1:5" ht="15.75" x14ac:dyDescent="0.25">
      <c r="A3" s="1"/>
      <c r="B3" s="36" t="s">
        <v>57</v>
      </c>
      <c r="C3" s="36"/>
      <c r="D3" s="36"/>
      <c r="E3" s="36"/>
    </row>
    <row r="4" spans="1:5" ht="6.75" customHeight="1" x14ac:dyDescent="0.25">
      <c r="A4" s="1"/>
      <c r="B4" s="1"/>
      <c r="C4" s="2"/>
    </row>
    <row r="5" spans="1:5" ht="23.25" customHeight="1" x14ac:dyDescent="0.35">
      <c r="A5" s="37" t="s">
        <v>58</v>
      </c>
      <c r="B5" s="38"/>
      <c r="C5" s="38"/>
      <c r="D5" s="38"/>
      <c r="E5" s="38"/>
    </row>
    <row r="6" spans="1:5" ht="2.25" customHeight="1" x14ac:dyDescent="0.25">
      <c r="A6" s="9"/>
      <c r="B6" s="9"/>
      <c r="C6" s="9"/>
    </row>
    <row r="7" spans="1:5" x14ac:dyDescent="0.25">
      <c r="A7" s="39" t="s">
        <v>1</v>
      </c>
      <c r="B7" s="39"/>
      <c r="C7" s="39"/>
      <c r="D7" s="39"/>
      <c r="E7" s="39"/>
    </row>
    <row r="8" spans="1:5" ht="15" customHeight="1" x14ac:dyDescent="0.25">
      <c r="A8" s="40" t="s">
        <v>2</v>
      </c>
      <c r="B8" s="40" t="s">
        <v>3</v>
      </c>
      <c r="C8" s="31" t="s">
        <v>59</v>
      </c>
      <c r="D8" s="29" t="s">
        <v>60</v>
      </c>
      <c r="E8" s="29" t="s">
        <v>45</v>
      </c>
    </row>
    <row r="9" spans="1:5" x14ac:dyDescent="0.25">
      <c r="A9" s="40"/>
      <c r="B9" s="40"/>
      <c r="C9" s="32"/>
      <c r="D9" s="30"/>
      <c r="E9" s="30"/>
    </row>
    <row r="10" spans="1:5" ht="15.75" x14ac:dyDescent="0.25">
      <c r="A10" s="3"/>
      <c r="B10" s="13" t="s">
        <v>4</v>
      </c>
      <c r="C10" s="15">
        <f>C11+C13+C18+C22+C26+C29+C31</f>
        <v>28451243</v>
      </c>
      <c r="D10" s="16">
        <f>D11+D13+D18+D22+D26+D29+D31</f>
        <v>32827774.969999999</v>
      </c>
      <c r="E10" s="17">
        <f>D10*100/C10</f>
        <v>115.38256859287307</v>
      </c>
    </row>
    <row r="11" spans="1:5" ht="15.75" x14ac:dyDescent="0.25">
      <c r="A11" s="4"/>
      <c r="B11" s="14" t="s">
        <v>5</v>
      </c>
      <c r="C11" s="15">
        <f>C12</f>
        <v>14729000</v>
      </c>
      <c r="D11" s="16">
        <f>D12</f>
        <v>16956812.100000001</v>
      </c>
      <c r="E11" s="17">
        <f t="shared" ref="E11:E48" si="0">D11*100/C11</f>
        <v>115.12534523728701</v>
      </c>
    </row>
    <row r="12" spans="1:5" ht="15.75" x14ac:dyDescent="0.25">
      <c r="A12" s="5" t="s">
        <v>27</v>
      </c>
      <c r="B12" s="10" t="s">
        <v>6</v>
      </c>
      <c r="C12" s="18">
        <v>14729000</v>
      </c>
      <c r="D12" s="18">
        <v>16956812.100000001</v>
      </c>
      <c r="E12" s="17">
        <f t="shared" si="0"/>
        <v>115.12534523728701</v>
      </c>
    </row>
    <row r="13" spans="1:5" ht="28.5" x14ac:dyDescent="0.25">
      <c r="A13" s="4"/>
      <c r="B13" s="14" t="s">
        <v>7</v>
      </c>
      <c r="C13" s="15">
        <f>C14+C15+C16+C17</f>
        <v>864000</v>
      </c>
      <c r="D13" s="19">
        <f>D14+D15+D16+D17</f>
        <v>976372.02</v>
      </c>
      <c r="E13" s="17">
        <f t="shared" si="0"/>
        <v>113.00602083333334</v>
      </c>
    </row>
    <row r="14" spans="1:5" ht="30" x14ac:dyDescent="0.25">
      <c r="A14" s="5" t="s">
        <v>46</v>
      </c>
      <c r="B14" s="10" t="s">
        <v>24</v>
      </c>
      <c r="C14" s="18">
        <v>402800</v>
      </c>
      <c r="D14" s="18">
        <v>450751.5</v>
      </c>
      <c r="E14" s="17">
        <f t="shared" si="0"/>
        <v>111.90454319761669</v>
      </c>
    </row>
    <row r="15" spans="1:5" ht="45" x14ac:dyDescent="0.25">
      <c r="A15" s="5" t="s">
        <v>47</v>
      </c>
      <c r="B15" s="14" t="s">
        <v>56</v>
      </c>
      <c r="C15" s="18">
        <v>2000</v>
      </c>
      <c r="D15" s="18">
        <v>3170.02</v>
      </c>
      <c r="E15" s="17">
        <f t="shared" si="0"/>
        <v>158.501</v>
      </c>
    </row>
    <row r="16" spans="1:5" ht="45" x14ac:dyDescent="0.25">
      <c r="A16" s="5" t="s">
        <v>48</v>
      </c>
      <c r="B16" s="10" t="s">
        <v>8</v>
      </c>
      <c r="C16" s="18">
        <v>459200</v>
      </c>
      <c r="D16" s="18">
        <v>599315.18999999994</v>
      </c>
      <c r="E16" s="17">
        <f t="shared" si="0"/>
        <v>130.51288980836236</v>
      </c>
    </row>
    <row r="17" spans="1:5" ht="45" x14ac:dyDescent="0.25">
      <c r="A17" s="5" t="s">
        <v>54</v>
      </c>
      <c r="B17" s="10" t="s">
        <v>55</v>
      </c>
      <c r="C17" s="18">
        <v>0</v>
      </c>
      <c r="D17" s="18">
        <v>-76864.69</v>
      </c>
      <c r="E17" s="17">
        <v>0</v>
      </c>
    </row>
    <row r="18" spans="1:5" ht="15.75" x14ac:dyDescent="0.25">
      <c r="A18" s="5"/>
      <c r="B18" s="14" t="s">
        <v>9</v>
      </c>
      <c r="C18" s="15">
        <f>C19+C20</f>
        <v>5494743</v>
      </c>
      <c r="D18" s="16">
        <f>D19+D20+D21</f>
        <v>6819520.8099999996</v>
      </c>
      <c r="E18" s="17">
        <f t="shared" si="0"/>
        <v>124.10991396685887</v>
      </c>
    </row>
    <row r="19" spans="1:5" ht="30" x14ac:dyDescent="0.25">
      <c r="A19" s="5" t="s">
        <v>28</v>
      </c>
      <c r="B19" s="10" t="s">
        <v>10</v>
      </c>
      <c r="C19" s="18">
        <v>4194743</v>
      </c>
      <c r="D19" s="18">
        <v>5340715.5999999996</v>
      </c>
      <c r="E19" s="17">
        <f t="shared" si="0"/>
        <v>127.31925650749044</v>
      </c>
    </row>
    <row r="20" spans="1:5" ht="30" x14ac:dyDescent="0.25">
      <c r="A20" s="5" t="s">
        <v>29</v>
      </c>
      <c r="B20" s="6" t="s">
        <v>11</v>
      </c>
      <c r="C20" s="20">
        <v>1300000</v>
      </c>
      <c r="D20" s="20">
        <v>1473495.21</v>
      </c>
      <c r="E20" s="17">
        <f t="shared" si="0"/>
        <v>113.34578538461538</v>
      </c>
    </row>
    <row r="21" spans="1:5" ht="15.75" x14ac:dyDescent="0.25">
      <c r="A21" s="5" t="s">
        <v>72</v>
      </c>
      <c r="B21" s="6" t="s">
        <v>73</v>
      </c>
      <c r="C21" s="20">
        <v>0</v>
      </c>
      <c r="D21" s="20">
        <v>5310</v>
      </c>
      <c r="E21" s="17">
        <v>0</v>
      </c>
    </row>
    <row r="22" spans="1:5" ht="15.75" x14ac:dyDescent="0.25">
      <c r="A22" s="5"/>
      <c r="B22" s="14" t="s">
        <v>12</v>
      </c>
      <c r="C22" s="15">
        <f>C23+C24+C25</f>
        <v>5684000</v>
      </c>
      <c r="D22" s="16">
        <f>D23+D24+D25</f>
        <v>6307776.25</v>
      </c>
      <c r="E22" s="17">
        <f t="shared" si="0"/>
        <v>110.97424788881069</v>
      </c>
    </row>
    <row r="23" spans="1:5" ht="30" x14ac:dyDescent="0.25">
      <c r="A23" s="5" t="s">
        <v>30</v>
      </c>
      <c r="B23" s="10" t="s">
        <v>13</v>
      </c>
      <c r="C23" s="21">
        <v>1711000</v>
      </c>
      <c r="D23" s="21">
        <v>2088478.35</v>
      </c>
      <c r="E23" s="17">
        <f t="shared" si="0"/>
        <v>122.06185563997663</v>
      </c>
    </row>
    <row r="24" spans="1:5" ht="30" x14ac:dyDescent="0.25">
      <c r="A24" s="5" t="s">
        <v>31</v>
      </c>
      <c r="B24" s="10" t="s">
        <v>14</v>
      </c>
      <c r="C24" s="21">
        <v>2513000</v>
      </c>
      <c r="D24" s="21">
        <v>2516679.85</v>
      </c>
      <c r="E24" s="17">
        <f t="shared" si="0"/>
        <v>100.14643255073617</v>
      </c>
    </row>
    <row r="25" spans="1:5" ht="30" x14ac:dyDescent="0.25">
      <c r="A25" s="5" t="s">
        <v>32</v>
      </c>
      <c r="B25" s="10" t="s">
        <v>15</v>
      </c>
      <c r="C25" s="21">
        <v>1460000</v>
      </c>
      <c r="D25" s="21">
        <v>1702618.05</v>
      </c>
      <c r="E25" s="17">
        <f t="shared" si="0"/>
        <v>116.61767465753425</v>
      </c>
    </row>
    <row r="26" spans="1:5" ht="28.5" x14ac:dyDescent="0.25">
      <c r="A26" s="5"/>
      <c r="B26" s="14" t="s">
        <v>16</v>
      </c>
      <c r="C26" s="15">
        <f>C27+C28</f>
        <v>860000</v>
      </c>
      <c r="D26" s="16">
        <f>D27+D28</f>
        <v>861763.98</v>
      </c>
      <c r="E26" s="17">
        <f t="shared" si="0"/>
        <v>100.20511395348838</v>
      </c>
    </row>
    <row r="27" spans="1:5" ht="45" x14ac:dyDescent="0.25">
      <c r="A27" s="5" t="s">
        <v>33</v>
      </c>
      <c r="B27" s="10" t="s">
        <v>17</v>
      </c>
      <c r="C27" s="22">
        <v>160000</v>
      </c>
      <c r="D27" s="23">
        <v>174586.39</v>
      </c>
      <c r="E27" s="17">
        <f t="shared" si="0"/>
        <v>109.11649375</v>
      </c>
    </row>
    <row r="28" spans="1:5" ht="60" x14ac:dyDescent="0.25">
      <c r="A28" s="5" t="s">
        <v>34</v>
      </c>
      <c r="B28" s="10" t="s">
        <v>18</v>
      </c>
      <c r="C28" s="22">
        <v>700000</v>
      </c>
      <c r="D28" s="23">
        <v>687177.59</v>
      </c>
      <c r="E28" s="17">
        <f t="shared" si="0"/>
        <v>98.168227142857148</v>
      </c>
    </row>
    <row r="29" spans="1:5" ht="28.5" x14ac:dyDescent="0.25">
      <c r="A29" s="5"/>
      <c r="B29" s="14" t="s">
        <v>19</v>
      </c>
      <c r="C29" s="15">
        <f>C30</f>
        <v>600000</v>
      </c>
      <c r="D29" s="16">
        <f>D30</f>
        <v>680979.98</v>
      </c>
      <c r="E29" s="17">
        <f t="shared" si="0"/>
        <v>113.49666333333333</v>
      </c>
    </row>
    <row r="30" spans="1:5" ht="30" x14ac:dyDescent="0.25">
      <c r="A30" s="5" t="s">
        <v>35</v>
      </c>
      <c r="B30" s="10" t="s">
        <v>20</v>
      </c>
      <c r="C30" s="22">
        <v>600000</v>
      </c>
      <c r="D30" s="22">
        <v>680979.98</v>
      </c>
      <c r="E30" s="17">
        <f t="shared" si="0"/>
        <v>113.49666333333333</v>
      </c>
    </row>
    <row r="31" spans="1:5" ht="15.75" x14ac:dyDescent="0.25">
      <c r="A31" s="5"/>
      <c r="B31" s="14" t="s">
        <v>21</v>
      </c>
      <c r="C31" s="15">
        <f>C32+C33+C34</f>
        <v>219500</v>
      </c>
      <c r="D31" s="16">
        <f>D32+D33+D34</f>
        <v>224549.83000000002</v>
      </c>
      <c r="E31" s="28">
        <f>D31/C31*100</f>
        <v>102.30060592255126</v>
      </c>
    </row>
    <row r="32" spans="1:5" ht="37.5" customHeight="1" x14ac:dyDescent="0.25">
      <c r="A32" s="5" t="s">
        <v>71</v>
      </c>
      <c r="B32" s="10" t="s">
        <v>70</v>
      </c>
      <c r="C32" s="26">
        <v>100000</v>
      </c>
      <c r="D32" s="24">
        <v>100000</v>
      </c>
      <c r="E32" s="17">
        <v>100</v>
      </c>
    </row>
    <row r="33" spans="1:5" ht="45" x14ac:dyDescent="0.25">
      <c r="A33" s="5" t="s">
        <v>38</v>
      </c>
      <c r="B33" s="10" t="s">
        <v>39</v>
      </c>
      <c r="C33" s="22">
        <v>59000</v>
      </c>
      <c r="D33" s="23">
        <v>64049.83</v>
      </c>
      <c r="E33" s="17">
        <f>D33/C33*100</f>
        <v>108.55903389830507</v>
      </c>
    </row>
    <row r="34" spans="1:5" ht="15.75" x14ac:dyDescent="0.25">
      <c r="A34" s="5" t="s">
        <v>68</v>
      </c>
      <c r="B34" s="10" t="s">
        <v>69</v>
      </c>
      <c r="C34" s="22">
        <v>60500</v>
      </c>
      <c r="D34" s="23">
        <v>60500</v>
      </c>
      <c r="E34" s="17">
        <f>D34/C34*100</f>
        <v>100</v>
      </c>
    </row>
    <row r="35" spans="1:5" ht="28.5" x14ac:dyDescent="0.25">
      <c r="A35" s="5"/>
      <c r="B35" s="14" t="s">
        <v>22</v>
      </c>
      <c r="C35" s="15">
        <f>C36+C37+C38+C39+C40+C41+C42+C43+C44</f>
        <v>10801810.199999999</v>
      </c>
      <c r="D35" s="25">
        <f>D36+D37+D38+D39+D40+D41+D42+D43+D44</f>
        <v>10333983.74</v>
      </c>
      <c r="E35" s="17">
        <f t="shared" si="0"/>
        <v>95.668999442334211</v>
      </c>
    </row>
    <row r="36" spans="1:5" ht="15.75" x14ac:dyDescent="0.25">
      <c r="A36" s="5" t="s">
        <v>61</v>
      </c>
      <c r="B36" s="10" t="s">
        <v>23</v>
      </c>
      <c r="C36" s="26">
        <v>3548803</v>
      </c>
      <c r="D36" s="27">
        <v>3548803</v>
      </c>
      <c r="E36" s="17">
        <f t="shared" si="0"/>
        <v>100</v>
      </c>
    </row>
    <row r="37" spans="1:5" ht="30" x14ac:dyDescent="0.25">
      <c r="A37" s="5" t="s">
        <v>62</v>
      </c>
      <c r="B37" s="10" t="s">
        <v>36</v>
      </c>
      <c r="C37" s="26">
        <v>2121073.7999999998</v>
      </c>
      <c r="D37" s="27">
        <v>2121073.7999999998</v>
      </c>
      <c r="E37" s="17">
        <f t="shared" si="0"/>
        <v>100</v>
      </c>
    </row>
    <row r="38" spans="1:5" ht="45" x14ac:dyDescent="0.25">
      <c r="A38" s="5" t="s">
        <v>63</v>
      </c>
      <c r="B38" s="10" t="s">
        <v>41</v>
      </c>
      <c r="C38" s="26">
        <v>823665.16</v>
      </c>
      <c r="D38" s="27">
        <v>823665.16</v>
      </c>
      <c r="E38" s="17">
        <f t="shared" si="0"/>
        <v>100</v>
      </c>
    </row>
    <row r="39" spans="1:5" ht="45" x14ac:dyDescent="0.25">
      <c r="A39" s="5" t="s">
        <v>80</v>
      </c>
      <c r="B39" s="6" t="s">
        <v>25</v>
      </c>
      <c r="C39" s="26">
        <v>395100</v>
      </c>
      <c r="D39" s="27">
        <v>311900.89</v>
      </c>
      <c r="E39" s="17">
        <f t="shared" si="0"/>
        <v>78.942265249303972</v>
      </c>
    </row>
    <row r="40" spans="1:5" ht="30" x14ac:dyDescent="0.25">
      <c r="A40" s="5" t="s">
        <v>42</v>
      </c>
      <c r="B40" s="6" t="s">
        <v>43</v>
      </c>
      <c r="C40" s="26">
        <v>390600</v>
      </c>
      <c r="D40" s="27">
        <v>390600</v>
      </c>
      <c r="E40" s="17">
        <f t="shared" si="0"/>
        <v>100</v>
      </c>
    </row>
    <row r="41" spans="1:5" ht="104.25" customHeight="1" x14ac:dyDescent="0.25">
      <c r="A41" s="5" t="s">
        <v>53</v>
      </c>
      <c r="B41" s="6" t="s">
        <v>64</v>
      </c>
      <c r="C41" s="26">
        <v>2336568.2400000002</v>
      </c>
      <c r="D41" s="27">
        <v>2194864.75</v>
      </c>
      <c r="E41" s="17">
        <f t="shared" si="0"/>
        <v>93.935401176213873</v>
      </c>
    </row>
    <row r="42" spans="1:5" ht="45" x14ac:dyDescent="0.25">
      <c r="A42" s="5" t="s">
        <v>49</v>
      </c>
      <c r="B42" s="6" t="s">
        <v>50</v>
      </c>
      <c r="C42" s="26">
        <v>15000</v>
      </c>
      <c r="D42" s="26">
        <v>15000</v>
      </c>
      <c r="E42" s="17">
        <f t="shared" si="0"/>
        <v>100</v>
      </c>
    </row>
    <row r="43" spans="1:5" ht="45" x14ac:dyDescent="0.25">
      <c r="A43" s="5" t="s">
        <v>66</v>
      </c>
      <c r="B43" s="6" t="s">
        <v>67</v>
      </c>
      <c r="C43" s="26">
        <v>171000</v>
      </c>
      <c r="D43" s="27">
        <v>171000</v>
      </c>
      <c r="E43" s="17">
        <f t="shared" si="0"/>
        <v>100</v>
      </c>
    </row>
    <row r="44" spans="1:5" ht="30" x14ac:dyDescent="0.25">
      <c r="A44" s="5" t="s">
        <v>65</v>
      </c>
      <c r="B44" s="6" t="s">
        <v>51</v>
      </c>
      <c r="C44" s="26">
        <v>1000000</v>
      </c>
      <c r="D44" s="27">
        <v>757076.14</v>
      </c>
      <c r="E44" s="17">
        <f>D44/C44*100</f>
        <v>75.707614000000007</v>
      </c>
    </row>
    <row r="45" spans="1:5" ht="15.75" x14ac:dyDescent="0.25">
      <c r="A45" s="5"/>
      <c r="B45" s="47" t="s">
        <v>82</v>
      </c>
      <c r="C45" s="15">
        <f>C46+C47+C48</f>
        <v>-81720</v>
      </c>
      <c r="D45" s="25">
        <f>D46+D47+D48</f>
        <v>-81720</v>
      </c>
      <c r="E45" s="28">
        <f>D45/C45*100</f>
        <v>100</v>
      </c>
    </row>
    <row r="46" spans="1:5" ht="45" x14ac:dyDescent="0.25">
      <c r="A46" s="5" t="s">
        <v>74</v>
      </c>
      <c r="B46" s="6" t="s">
        <v>75</v>
      </c>
      <c r="C46" s="26">
        <v>-38500</v>
      </c>
      <c r="D46" s="27">
        <v>-38500</v>
      </c>
      <c r="E46" s="17">
        <f>D46*100/C46</f>
        <v>100</v>
      </c>
    </row>
    <row r="47" spans="1:5" ht="48" customHeight="1" x14ac:dyDescent="0.25">
      <c r="A47" s="5" t="s">
        <v>76</v>
      </c>
      <c r="B47" s="6" t="s">
        <v>77</v>
      </c>
      <c r="C47" s="26">
        <v>-13020</v>
      </c>
      <c r="D47" s="27">
        <v>-13020</v>
      </c>
      <c r="E47" s="17">
        <f t="shared" si="0"/>
        <v>100</v>
      </c>
    </row>
    <row r="48" spans="1:5" ht="47.25" customHeight="1" x14ac:dyDescent="0.25">
      <c r="A48" s="5" t="s">
        <v>78</v>
      </c>
      <c r="B48" s="6" t="s">
        <v>79</v>
      </c>
      <c r="C48" s="26">
        <v>-30200</v>
      </c>
      <c r="D48" s="27">
        <v>-30200</v>
      </c>
      <c r="E48" s="17">
        <f t="shared" si="0"/>
        <v>100</v>
      </c>
    </row>
    <row r="49" spans="1:5" x14ac:dyDescent="0.25">
      <c r="A49" s="33" t="s">
        <v>26</v>
      </c>
      <c r="B49" s="33"/>
      <c r="C49" s="11">
        <f>C10+C35+C45</f>
        <v>39171333.200000003</v>
      </c>
      <c r="D49" s="12">
        <f>D10+D35+D45</f>
        <v>43080038.710000001</v>
      </c>
      <c r="E49" s="8">
        <f>D49/C49*100</f>
        <v>109.97848475067985</v>
      </c>
    </row>
    <row r="51" spans="1:5" x14ac:dyDescent="0.25">
      <c r="B51" s="46"/>
      <c r="C51" t="s">
        <v>81</v>
      </c>
    </row>
  </sheetData>
  <mergeCells count="11">
    <mergeCell ref="D8:D9"/>
    <mergeCell ref="C8:C9"/>
    <mergeCell ref="A49:B49"/>
    <mergeCell ref="B1:E1"/>
    <mergeCell ref="B2:E2"/>
    <mergeCell ref="B3:E3"/>
    <mergeCell ref="A5:E5"/>
    <mergeCell ref="A7:E7"/>
    <mergeCell ref="E8:E9"/>
    <mergeCell ref="A8:A9"/>
    <mergeCell ref="B8:B9"/>
  </mergeCells>
  <pageMargins left="0.7" right="0.7" top="0.75" bottom="0.75" header="0.3" footer="0.3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"/>
  <sheetViews>
    <sheetView workbookViewId="0">
      <selection activeCell="A2" sqref="A2:E2"/>
    </sheetView>
  </sheetViews>
  <sheetFormatPr defaultRowHeight="15" x14ac:dyDescent="0.25"/>
  <cols>
    <col min="1" max="1" width="24.42578125" customWidth="1"/>
    <col min="2" max="2" width="40" customWidth="1"/>
    <col min="3" max="3" width="17" customWidth="1"/>
    <col min="4" max="4" width="16.140625" customWidth="1"/>
    <col min="5" max="5" width="14" customWidth="1"/>
  </cols>
  <sheetData>
    <row r="2" spans="1:5" ht="43.5" customHeight="1" x14ac:dyDescent="0.25">
      <c r="A2" s="41" t="s">
        <v>52</v>
      </c>
      <c r="B2" s="42"/>
      <c r="C2" s="42"/>
      <c r="D2" s="42"/>
      <c r="E2" s="42"/>
    </row>
    <row r="3" spans="1:5" x14ac:dyDescent="0.25">
      <c r="A3" s="40" t="s">
        <v>2</v>
      </c>
      <c r="B3" s="40" t="s">
        <v>3</v>
      </c>
      <c r="C3" s="43" t="s">
        <v>40</v>
      </c>
      <c r="D3" s="44" t="s">
        <v>44</v>
      </c>
      <c r="E3" s="44" t="s">
        <v>45</v>
      </c>
    </row>
    <row r="4" spans="1:5" x14ac:dyDescent="0.25">
      <c r="A4" s="40"/>
      <c r="B4" s="40"/>
      <c r="C4" s="43"/>
      <c r="D4" s="45"/>
      <c r="E4" s="45"/>
    </row>
    <row r="5" spans="1:5" ht="93" customHeight="1" x14ac:dyDescent="0.25">
      <c r="A5" s="5" t="s">
        <v>34</v>
      </c>
      <c r="B5" s="10" t="s">
        <v>18</v>
      </c>
      <c r="C5" s="7">
        <v>1400000</v>
      </c>
      <c r="D5" s="7">
        <v>363012.55</v>
      </c>
      <c r="E5" s="8">
        <f t="shared" ref="E5" si="0">D5*100/C5</f>
        <v>25.929467857142857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исполнение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2022-01-26T05:42:23Z</cp:lastPrinted>
  <dcterms:created xsi:type="dcterms:W3CDTF">2019-11-21T05:26:03Z</dcterms:created>
  <dcterms:modified xsi:type="dcterms:W3CDTF">2022-02-09T11:00:34Z</dcterms:modified>
</cp:coreProperties>
</file>